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й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КПЭ'!$A$1:$I$19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/>
</workbook>
</file>

<file path=xl/sharedStrings.xml><?xml version="1.0" encoding="utf-8"?>
<sst xmlns="http://schemas.openxmlformats.org/spreadsheetml/2006/main" count="188" uniqueCount="174">
  <si>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</si>
  <si>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</si>
  <si>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</si>
  <si>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</si>
  <si>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</si>
  <si>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</si>
  <si>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</si>
  <si>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</si>
  <si>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</si>
  <si>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</si>
  <si>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</si>
  <si>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</si>
  <si>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</si>
  <si>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</si>
  <si>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</si>
  <si>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</si>
  <si>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</si>
  <si>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</si>
  <si>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</si>
  <si>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</si>
  <si>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</si>
  <si>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</si>
  <si>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</si>
  <si>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</si>
  <si>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</si>
  <si>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</si>
  <si>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</si>
  <si>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</si>
  <si>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</si>
  <si>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</si>
  <si>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</si>
  <si>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</si>
  <si>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</si>
  <si>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</si>
  <si>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</si>
  <si>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</si>
  <si>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</si>
  <si>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</si>
  <si>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</si>
  <si>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</si>
  <si>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</si>
  <si>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</si>
  <si>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</si>
  <si>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</si>
  <si>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</si>
  <si>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</si>
  <si>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</si>
  <si>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</si>
  <si>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</si>
  <si>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</si>
  <si>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</si>
  <si>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</si>
  <si>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</si>
  <si>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</si>
  <si>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</si>
  <si>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</si>
  <si>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</si>
  <si>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</si>
  <si>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</si>
  <si>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</si>
  <si>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</si>
  <si>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</si>
  <si>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</si>
  <si>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</si>
  <si>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</si>
  <si>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</si>
  <si>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</si>
  <si>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</si>
  <si>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</si>
  <si>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</si>
  <si>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</si>
  <si>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</si>
  <si>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</si>
  <si>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</si>
  <si>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</si>
  <si>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</si>
  <si>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</si>
  <si>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</si>
  <si>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</si>
  <si>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</si>
  <si>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</si>
  <si>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</si>
  <si>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</si>
  <si>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</si>
  <si>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</si>
  <si>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</si>
  <si>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</si>
  <si>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</si>
  <si>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</si>
  <si>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</si>
  <si>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</si>
  <si>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</si>
  <si>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</si>
  <si>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</si>
  <si>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</si>
  <si>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</si>
  <si>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</si>
  <si>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</si>
  <si>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</si>
  <si>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</si>
  <si>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</si>
  <si>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</si>
  <si>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</si>
  <si>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</si>
  <si>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</si>
  <si>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</si>
  <si>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</si>
  <si>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</si>
  <si>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</si>
  <si>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</si>
  <si>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</si>
  <si>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</si>
  <si>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</si>
  <si>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</si>
  <si>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</si>
  <si>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</si>
  <si>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</si>
  <si>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</si>
  <si>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</si>
  <si>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</si>
  <si>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</si>
  <si>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</si>
  <si>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</si>
  <si>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</si>
  <si>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</si>
  <si>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</si>
  <si>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</si>
  <si>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</si>
  <si>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</si>
  <si>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</si>
  <si>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</si>
  <si>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</si>
  <si>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</si>
  <si>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</si>
  <si>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</si>
  <si>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</si>
  <si>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</si>
  <si>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</si>
  <si>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</si>
  <si>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</si>
  <si>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</si>
  <si>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</si>
  <si>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</si>
  <si>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</si>
  <si>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</si>
  <si>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</si>
  <si>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</si>
  <si>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</si>
  <si>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</si>
  <si>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</si>
  <si>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</si>
  <si>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</si>
  <si>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</si>
  <si>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</si>
  <si>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</si>
  <si>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</si>
  <si>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</si>
  <si>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</si>
  <si>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</si>
  <si>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</si>
  <si>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</si>
  <si>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</si>
  <si>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</si>
  <si>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</si>
  <si>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</si>
  <si>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</si>
  <si>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</si>
  <si>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</si>
  <si>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</si>
  <si>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</si>
  <si>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</si>
  <si>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</si>
  <si>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III квартал  2023 г. </t>
  </si>
  <si>
    <t>за 3 квартал</t>
  </si>
</sst>
</file>

<file path=xl/styles.xml><?xml version="1.0" encoding="utf-8"?>
<styleSheet xmlns="http://schemas.openxmlformats.org/spreadsheetml/2006/main">
  <numFmts count="9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 &quot;\&quot;* #,##0.00_ ;_ &quot;\&quot;* \-#,##0.00_ ;_ &quot;\&quot;* &quot;-&quot;??_ ;_ @_ "/>
    <numFmt numFmtId="192" formatCode="_ &quot;$&quot;* #,##0.00_ ;_ &quot;$&quot;* \-#,##0.00_ ;_ &quot;$&quot;* &quot;-&quot;??_ ;_ @_ "/>
    <numFmt numFmtId="193" formatCode="&quot;\&quot;#,##0.00;[Red]&quot;\&quot;\-#,##0.00"/>
    <numFmt numFmtId="194" formatCode="&quot;₩&quot;#,##0.00;[Red]&quot;₩&quot;\-#,##0.00"/>
    <numFmt numFmtId="195" formatCode="_ &quot;$&quot;* #,##0_ ;_ &quot;$&quot;* \-#,##0_ ;_ &quot;$&quot;* &quot;-&quot;_ ;_ @_ "/>
    <numFmt numFmtId="196" formatCode="\$#,##0.00;\(\$#,##0.00\)"/>
    <numFmt numFmtId="197" formatCode="&quot;\&quot;#,##0;[Red]&quot;\&quot;\-#,##0"/>
    <numFmt numFmtId="198" formatCode="&quot;₩&quot;#,##0;[Red]&quot;₩&quot;\-#,##0"/>
    <numFmt numFmtId="199" formatCode="_-* #,##0\ &quot;d.&quot;_-;\-* #,##0\ &quot;d.&quot;_-;_-* &quot;-&quot;\ &quot;d.&quot;_-;_-@_-"/>
    <numFmt numFmtId="200" formatCode="_-* #,##0.00\ &quot;d.&quot;_-;\-* #,##0.00\ &quot;d.&quot;_-;_-* &quot;-&quot;??\ &quot;d.&quot;_-;_-@_-"/>
    <numFmt numFmtId="201" formatCode="_ * #,##0_ ;_ * \-#,##0_ ;_ * &quot;-&quot;_ ;_ @_ "/>
    <numFmt numFmtId="202" formatCode="_ * #,##0.00_ ;_ * \-#,##0.00_ ;_ * &quot;-&quot;??_ ;_ @_ "/>
    <numFmt numFmtId="203" formatCode="#,##0.0;[Red]\-#,##0.0"/>
    <numFmt numFmtId="204" formatCode="#,##0.00;[Red]\(#,##0.00\)"/>
    <numFmt numFmtId="205" formatCode="#,##0.000;[Red]\(#,##0.000\)"/>
    <numFmt numFmtId="206" formatCode="#,##0.0000;[Red]\(#,##0.0000\)"/>
    <numFmt numFmtId="207" formatCode="mmmm\-yy"/>
    <numFmt numFmtId="208" formatCode="#,##0.0000_);\(#,##0.0000\)"/>
    <numFmt numFmtId="209" formatCode="#,##0\ &quot;F&quot;;\-#,##0\ &quot;F&quot;"/>
    <numFmt numFmtId="210" formatCode="#,##0.0"/>
    <numFmt numFmtId="211" formatCode="0.0000%"/>
    <numFmt numFmtId="212" formatCode="_(* 0,_);_(* \(0,\);_(* &quot;&quot;??_);_(@_)"/>
    <numFmt numFmtId="213" formatCode="&quot;$&quot;#,##0\ ;\(&quot;$&quot;#,##0\)"/>
    <numFmt numFmtId="214" formatCode="########.00"/>
    <numFmt numFmtId="215" formatCode="_-* #,##0\ _$_-;\-* #,##0\ _$_-;_-* &quot;-&quot;\ _$_-;_-@_-"/>
    <numFmt numFmtId="216" formatCode="_-* #,##0.00\ _$_-;\-* #,##0.00\ _$_-;_-* &quot;-&quot;&quot;?&quot;&quot;?&quot;\ _$_-;_-@_-"/>
    <numFmt numFmtId="217" formatCode="_-* #,##0\ &quot;F&quot;_-;\-* #,##0\ &quot;F&quot;_-;_-* &quot;-&quot;\ &quot;F&quot;_-;_-@_-"/>
    <numFmt numFmtId="218" formatCode="_-* #,##0.00[$€-1]_-;\-* #,##0.00[$€-1]_-;_-* &quot;-&quot;??[$€-1]_-"/>
    <numFmt numFmtId="219" formatCode="_-* #,##0.00[$€-1]_-;\-* #,##0.00[$€-1]_-;_-* \-??[$€-1]_-"/>
    <numFmt numFmtId="220" formatCode="#,##0\ &quot;F&quot;;[Red]\-#,##0\ &quot;F&quot;"/>
    <numFmt numFmtId="221" formatCode="#,##0.00\ &quot;F&quot;;[Red]\-#,##0.00\ &quot;F&quot;"/>
    <numFmt numFmtId="222" formatCode="_-* #,##0.00\ &quot;F&quot;_-;\-* #,##0.00\ &quot;F&quot;_-;_-* &quot;-&quot;??\ &quot;F&quot;_-;_-@_-"/>
    <numFmt numFmtId="223" formatCode="_-* #,##0\ _d_._-;\-* #,##0\ _d_._-;_-* &quot;-&quot;\ _d_._-;_-@_-"/>
    <numFmt numFmtId="224" formatCode="_-* #,##0.00\ _d_._-;\-* #,##0.00\ _d_._-;_-* &quot;-&quot;??\ _d_._-;_-@_-"/>
    <numFmt numFmtId="225" formatCode="0.0,"/>
    <numFmt numFmtId="226" formatCode="_-* #,##0\ _F_-;\-* #,##0\ _F_-;_-* &quot;-&quot;\ _F_-;_-@_-"/>
    <numFmt numFmtId="227" formatCode="_-* #,##0\ &quot;$&quot;_-;\-* #,##0\ &quot;$&quot;_-;_-* &quot;-&quot;\ &quot;$&quot;_-;_-@_-"/>
    <numFmt numFmtId="228" formatCode="_-* #,##0.00\ &quot;$&quot;_-;\-* #,##0.00\ &quot;$&quot;_-;_-* &quot;-&quot;&quot;?&quot;&quot;?&quot;\ &quot;$&quot;_-;_-@_-"/>
    <numFmt numFmtId="229" formatCode="_-* #,##0\ _с_ў_м_-;\-* #,##0\ _с_ў_м_-;_-* &quot;-&quot;??\ _с_ў_м_-;_-@_-"/>
    <numFmt numFmtId="230" formatCode="_-* #,##0.00&quot;р.&quot;_-;\-* #,##0.00&quot;р.&quot;_-;_-* \-??&quot;р.&quot;_-;_-@_-"/>
    <numFmt numFmtId="231" formatCode="_ &quot;₩&quot;* #,##0.00_ ;_ &quot;₩&quot;* \-#,##0.00_ ;_ &quot;₩&quot;* &quot;-&quot;??_ ;_ @_ "/>
    <numFmt numFmtId="232" formatCode="_-* #,##0\ _?_._-;\-* #,##0\ _?_._-;_-* &quot;-&quot;\ _?_._-;_-@_-"/>
    <numFmt numFmtId="233" formatCode="#,##0.00_ ;\-#,##0.00\ "/>
    <numFmt numFmtId="234" formatCode="_-* #,##0.00_р_._-;\-* #,##0.00_р_._-;_-* \-??_р_._-;_-@_-"/>
    <numFmt numFmtId="235" formatCode="_(* #,##0.00_);_(* \(#,##0.00\);_(* &quot;-&quot;??_);_(@_)"/>
    <numFmt numFmtId="236" formatCode="#,##0.0_ ;[Red]\-#,##0.0\ "/>
    <numFmt numFmtId="237" formatCode="#,##0__;[Red]\-#,##0__;"/>
    <numFmt numFmtId="238" formatCode="_-* #,##0_-;&quot;\&quot;\!\-* #,##0_-;_-* &quot;-&quot;_-;_-@_-"/>
    <numFmt numFmtId="239" formatCode="0\ "/>
    <numFmt numFmtId="240" formatCode="&quot;₩&quot;#,##0;&quot;₩&quot;\-#,##0"/>
    <numFmt numFmtId="241" formatCode="_(* #,##0_);_(* \(#,##0\);_(* &quot;-&quot;_);_(@_)"/>
    <numFmt numFmtId="242" formatCode="000&quot; &quot;"/>
    <numFmt numFmtId="243" formatCode="0.0%"/>
    <numFmt numFmtId="244" formatCode="0.0"/>
    <numFmt numFmtId="245" formatCode="_-* #,##0.0_р_._-;\-* #,##0.0_р_._-;_-* &quot;-&quot;??_р_._-;_-@_-"/>
    <numFmt numFmtId="246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1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4" fontId="49" fillId="0" borderId="0" applyFont="0" applyFill="0" applyBorder="0" applyAlignment="0" applyProtection="0"/>
    <xf numFmtId="194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2" fillId="0" borderId="0" applyFont="0" applyFill="0" applyBorder="0" applyAlignment="0" applyProtection="0"/>
    <xf numFmtId="192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8" fontId="49" fillId="0" borderId="0" applyFont="0" applyFill="0" applyBorder="0" applyAlignment="0" applyProtection="0"/>
    <xf numFmtId="198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1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3" fontId="4" fillId="0" borderId="2">
      <alignment/>
      <protection/>
    </xf>
    <xf numFmtId="203" fontId="4" fillId="0" borderId="2">
      <alignment/>
      <protection/>
    </xf>
    <xf numFmtId="203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2" fontId="4" fillId="0" borderId="0" applyFill="0" applyBorder="0" applyAlignment="0">
      <protection/>
    </xf>
    <xf numFmtId="202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0" fontId="4" fillId="0" borderId="0" applyFill="0" applyBorder="0" applyAlignment="0" applyProtection="0"/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211" fontId="4" fillId="0" borderId="0">
      <alignment/>
      <protection/>
    </xf>
    <xf numFmtId="0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2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09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4" fontId="4" fillId="32" borderId="0" applyFont="0" applyBorder="0">
      <alignment/>
      <protection/>
    </xf>
    <xf numFmtId="214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5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18" fontId="3" fillId="0" borderId="0" applyFont="0" applyFill="0" applyBorder="0" applyAlignment="0" applyProtection="0"/>
    <xf numFmtId="219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0" fontId="80" fillId="0" borderId="0" applyFont="0" applyFill="0" applyBorder="0" applyAlignment="0" applyProtection="0"/>
    <xf numFmtId="221" fontId="80" fillId="0" borderId="0" applyFont="0" applyFill="0" applyBorder="0" applyAlignment="0" applyProtection="0"/>
    <xf numFmtId="210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2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1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2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1" fontId="5" fillId="0" borderId="0" applyFont="0" applyFill="0" applyBorder="0" applyAlignment="0" applyProtection="0"/>
    <xf numFmtId="225" fontId="4" fillId="0" borderId="0" applyFont="0" applyFill="0" applyBorder="0" applyAlignment="0" applyProtection="0"/>
    <xf numFmtId="22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09" fontId="5" fillId="0" borderId="0" applyFill="0" applyBorder="0" applyAlignment="0">
      <protection/>
    </xf>
    <xf numFmtId="212" fontId="4" fillId="0" borderId="0" applyFill="0" applyBorder="0" applyAlignment="0">
      <protection/>
    </xf>
    <xf numFmtId="212" fontId="4" fillId="0" borderId="0" applyFill="0" applyBorder="0" applyAlignment="0">
      <protection/>
    </xf>
    <xf numFmtId="217" fontId="5" fillId="0" borderId="0" applyFill="0" applyBorder="0" applyAlignment="0">
      <protection/>
    </xf>
    <xf numFmtId="209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1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6" fontId="5" fillId="0" borderId="0" applyFill="0" applyBorder="0" applyAlignment="0">
      <protection/>
    </xf>
    <xf numFmtId="226" fontId="4" fillId="0" borderId="0" applyFill="0" applyBorder="0" applyAlignment="0">
      <protection/>
    </xf>
    <xf numFmtId="226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3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3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3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3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6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2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0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1" fontId="124" fillId="0" borderId="0" applyFont="0" applyFill="0" applyBorder="0" applyAlignment="0" applyProtection="0"/>
    <xf numFmtId="202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1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4" fontId="4" fillId="0" borderId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23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5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8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38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1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39" fontId="4" fillId="0" borderId="0" applyFont="0" applyFill="0" applyBorder="0" applyAlignment="0" applyProtection="0"/>
    <xf numFmtId="240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5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159" fillId="0" borderId="0" xfId="0" applyFont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242" fontId="154" fillId="0" borderId="2" xfId="2235" applyNumberFormat="1" applyFont="1" applyBorder="1" applyAlignment="1">
      <alignment horizontal="center" vertical="center"/>
      <protection/>
    </xf>
    <xf numFmtId="242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3" fontId="2" fillId="0" borderId="0" xfId="2248" applyNumberFormat="1" applyFont="1" applyAlignment="1">
      <alignment/>
    </xf>
    <xf numFmtId="3" fontId="11" fillId="0" borderId="0" xfId="2235" applyNumberFormat="1" applyFont="1" applyFill="1" applyAlignment="1">
      <alignment horizontal="left" vertical="center"/>
      <protection/>
    </xf>
    <xf numFmtId="243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9" fillId="76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75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76" borderId="36" xfId="0" applyFont="1" applyFill="1" applyBorder="1" applyAlignment="1">
      <alignment vertical="center" wrapText="1"/>
    </xf>
    <xf numFmtId="0" fontId="159" fillId="76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76" borderId="2" xfId="0" applyFont="1" applyFill="1" applyBorder="1" applyAlignment="1">
      <alignment vertical="top" wrapText="1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168" fontId="159" fillId="0" borderId="2" xfId="0" applyNumberFormat="1" applyFont="1" applyBorder="1" applyAlignment="1">
      <alignment/>
    </xf>
    <xf numFmtId="245" fontId="2" fillId="0" borderId="2" xfId="2282" applyNumberFormat="1" applyFont="1" applyBorder="1" applyAlignment="1">
      <alignment/>
    </xf>
    <xf numFmtId="168" fontId="2" fillId="0" borderId="0" xfId="2282" applyFont="1" applyAlignment="1">
      <alignment/>
    </xf>
    <xf numFmtId="246" fontId="179" fillId="0" borderId="2" xfId="0" applyNumberFormat="1" applyFont="1" applyFill="1" applyBorder="1" applyAlignment="1">
      <alignment horizontal="right" wrapText="1"/>
    </xf>
    <xf numFmtId="0" fontId="157" fillId="77" borderId="2" xfId="0" applyFont="1" applyFill="1" applyBorder="1" applyAlignment="1">
      <alignment horizontal="center" vertical="center"/>
    </xf>
    <xf numFmtId="0" fontId="179" fillId="77" borderId="2" xfId="0" applyFont="1" applyFill="1" applyBorder="1" applyAlignment="1">
      <alignment vertical="top" wrapText="1"/>
    </xf>
    <xf numFmtId="0" fontId="159" fillId="77" borderId="2" xfId="0" applyFont="1" applyFill="1" applyBorder="1" applyAlignment="1">
      <alignment horizontal="center" vertical="center"/>
    </xf>
    <xf numFmtId="4" fontId="157" fillId="77" borderId="2" xfId="0" applyNumberFormat="1" applyFont="1" applyFill="1" applyBorder="1" applyAlignment="1">
      <alignment horizontal="center" vertical="center"/>
    </xf>
    <xf numFmtId="246" fontId="179" fillId="77" borderId="2" xfId="0" applyNumberFormat="1" applyFont="1" applyFill="1" applyBorder="1" applyAlignment="1">
      <alignment horizontal="right" wrapText="1"/>
    </xf>
    <xf numFmtId="0" fontId="2" fillId="77" borderId="0" xfId="0" applyFont="1" applyFill="1" applyAlignment="1">
      <alignment horizontal="center" vertical="center"/>
    </xf>
    <xf numFmtId="243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77" borderId="2" xfId="0" applyNumberFormat="1" applyFont="1" applyFill="1" applyBorder="1" applyAlignment="1">
      <alignment horizontal="center" vertical="center"/>
    </xf>
    <xf numFmtId="244" fontId="2" fillId="78" borderId="2" xfId="0" applyNumberFormat="1" applyFont="1" applyFill="1" applyBorder="1" applyAlignment="1">
      <alignment horizontal="center" vertical="center"/>
    </xf>
    <xf numFmtId="244" fontId="158" fillId="78" borderId="2" xfId="0" applyNumberFormat="1" applyFont="1" applyFill="1" applyBorder="1" applyAlignment="1">
      <alignment horizontal="center" vertical="center"/>
    </xf>
    <xf numFmtId="168" fontId="2" fillId="78" borderId="2" xfId="2282" applyFont="1" applyFill="1" applyBorder="1" applyAlignment="1">
      <alignment horizontal="center" vertical="center"/>
    </xf>
    <xf numFmtId="210" fontId="7" fillId="0" borderId="2" xfId="2235" applyNumberFormat="1" applyFont="1" applyFill="1" applyBorder="1" applyAlignment="1">
      <alignment horizontal="center" vertical="center"/>
      <protection/>
    </xf>
    <xf numFmtId="210" fontId="8" fillId="0" borderId="2" xfId="2235" applyNumberFormat="1" applyFont="1" applyFill="1" applyBorder="1" applyAlignment="1">
      <alignment horizontal="center" vertical="center"/>
      <protection/>
    </xf>
    <xf numFmtId="210" fontId="6" fillId="0" borderId="2" xfId="2235" applyNumberFormat="1" applyFont="1" applyFill="1" applyBorder="1" applyAlignment="1">
      <alignment horizontal="center" vertical="center"/>
      <protection/>
    </xf>
    <xf numFmtId="210" fontId="8" fillId="0" borderId="36" xfId="2235" applyNumberFormat="1" applyFont="1" applyFill="1" applyBorder="1" applyAlignment="1">
      <alignment horizontal="center" vertical="center"/>
      <protection/>
    </xf>
    <xf numFmtId="210" fontId="7" fillId="0" borderId="38" xfId="2235" applyNumberFormat="1" applyFont="1" applyFill="1" applyBorder="1" applyAlignment="1">
      <alignment horizontal="center" vertical="center"/>
      <protection/>
    </xf>
    <xf numFmtId="210" fontId="8" fillId="0" borderId="2" xfId="2235" applyNumberFormat="1" applyFont="1" applyFill="1" applyBorder="1" applyAlignment="1">
      <alignment horizontal="center" vertical="center" wrapText="1"/>
      <protection/>
    </xf>
    <xf numFmtId="243" fontId="156" fillId="79" borderId="2" xfId="2248" applyNumberFormat="1" applyFont="1" applyFill="1" applyBorder="1" applyAlignment="1">
      <alignment horizontal="center" vertical="center"/>
    </xf>
    <xf numFmtId="0" fontId="156" fillId="79" borderId="2" xfId="2248" applyNumberFormat="1" applyFont="1" applyFill="1" applyBorder="1" applyAlignment="1">
      <alignment horizontal="center" vertical="center"/>
    </xf>
    <xf numFmtId="243" fontId="156" fillId="79" borderId="2" xfId="2248" applyNumberFormat="1" applyFont="1" applyFill="1" applyBorder="1" applyAlignment="1">
      <alignment horizontal="center" vertical="center" wrapText="1"/>
    </xf>
    <xf numFmtId="0" fontId="156" fillId="79" borderId="2" xfId="2248" applyNumberFormat="1" applyFont="1" applyFill="1" applyBorder="1" applyAlignment="1">
      <alignment horizontal="center" vertical="center" wrapText="1"/>
    </xf>
    <xf numFmtId="2" fontId="7" fillId="0" borderId="0" xfId="2235" applyNumberFormat="1" applyFont="1" applyFill="1" applyAlignment="1">
      <alignment horizontal="left"/>
      <protection/>
    </xf>
    <xf numFmtId="0" fontId="6" fillId="0" borderId="2" xfId="2235" applyNumberFormat="1" applyBorder="1" applyAlignment="1">
      <alignment horizontal="center" vertical="center"/>
      <protection/>
    </xf>
    <xf numFmtId="236" fontId="8" fillId="80" borderId="36" xfId="0" applyNumberFormat="1" applyFont="1" applyFill="1" applyBorder="1" applyAlignment="1">
      <alignment horizontal="center" vertical="center"/>
    </xf>
    <xf numFmtId="2" fontId="7" fillId="0" borderId="2" xfId="2235" applyNumberFormat="1" applyFont="1" applyFill="1" applyBorder="1" applyAlignment="1">
      <alignment horizontal="center" vertical="center"/>
      <protection/>
    </xf>
    <xf numFmtId="0" fontId="8" fillId="0" borderId="39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10" zoomScaleNormal="110" zoomScaleSheetLayoutView="100" zoomScalePageLayoutView="0" workbookViewId="0" topLeftCell="A82">
      <selection activeCell="G100" sqref="G100"/>
    </sheetView>
  </sheetViews>
  <sheetFormatPr defaultColWidth="9.140625" defaultRowHeight="15"/>
  <cols>
    <col min="1" max="1" width="69.421875" style="10" customWidth="1"/>
    <col min="2" max="2" width="5.7109375" style="10" customWidth="1"/>
    <col min="3" max="3" width="13.7109375" style="10" customWidth="1"/>
    <col min="4" max="4" width="13.421875" style="10" customWidth="1"/>
    <col min="5" max="16384" width="9.140625" style="10" customWidth="1"/>
  </cols>
  <sheetData>
    <row r="1" spans="2:4" ht="10.5" customHeight="1">
      <c r="B1" s="11"/>
      <c r="C1" s="11"/>
      <c r="D1" s="11"/>
    </row>
    <row r="2" ht="15.75">
      <c r="A2" s="12" t="s">
        <v>160</v>
      </c>
    </row>
    <row r="3" ht="15.75">
      <c r="A3" s="12" t="s">
        <v>162</v>
      </c>
    </row>
    <row r="4" ht="15.75">
      <c r="A4" s="12" t="s">
        <v>172</v>
      </c>
    </row>
    <row r="6" spans="1:4" ht="25.5">
      <c r="A6" s="13" t="s">
        <v>15</v>
      </c>
      <c r="B6" s="13" t="s">
        <v>16</v>
      </c>
      <c r="C6" s="62">
        <v>44927</v>
      </c>
      <c r="D6" s="62">
        <v>45200</v>
      </c>
    </row>
    <row r="7" spans="1:4" ht="12.75">
      <c r="A7" s="14"/>
      <c r="B7" s="15">
        <v>2</v>
      </c>
      <c r="C7" s="15"/>
      <c r="D7" s="15"/>
    </row>
    <row r="8" spans="1:4" ht="12.75" customHeight="1">
      <c r="A8" s="104" t="s">
        <v>17</v>
      </c>
      <c r="B8" s="105"/>
      <c r="C8" s="105"/>
      <c r="D8" s="105"/>
    </row>
    <row r="9" spans="1:4" ht="12.75">
      <c r="A9" s="16" t="s">
        <v>18</v>
      </c>
      <c r="B9" s="17"/>
      <c r="C9" s="17"/>
      <c r="D9" s="17"/>
    </row>
    <row r="10" spans="1:4" ht="12.75">
      <c r="A10" s="18" t="s">
        <v>19</v>
      </c>
      <c r="B10" s="19">
        <v>10</v>
      </c>
      <c r="C10" s="90">
        <v>11608272.3</v>
      </c>
      <c r="D10" s="90">
        <v>11709098.7</v>
      </c>
    </row>
    <row r="11" spans="1:4" ht="12.75">
      <c r="A11" s="18" t="s">
        <v>20</v>
      </c>
      <c r="B11" s="19">
        <v>11</v>
      </c>
      <c r="C11" s="90">
        <v>4298801.9</v>
      </c>
      <c r="D11" s="90">
        <v>4524686.7</v>
      </c>
    </row>
    <row r="12" spans="1:4" ht="12.75">
      <c r="A12" s="20" t="s">
        <v>21</v>
      </c>
      <c r="B12" s="19">
        <v>12</v>
      </c>
      <c r="C12" s="90">
        <v>7309470.4</v>
      </c>
      <c r="D12" s="90">
        <v>7184412</v>
      </c>
    </row>
    <row r="13" spans="1:4" ht="12.75">
      <c r="A13" s="21" t="s">
        <v>22</v>
      </c>
      <c r="B13" s="22"/>
      <c r="C13" s="90"/>
      <c r="D13" s="90"/>
    </row>
    <row r="14" spans="1:4" ht="12.75">
      <c r="A14" s="20" t="s">
        <v>23</v>
      </c>
      <c r="B14" s="19">
        <v>20</v>
      </c>
      <c r="C14" s="90"/>
      <c r="D14" s="90"/>
    </row>
    <row r="15" spans="1:4" ht="12.75">
      <c r="A15" s="20" t="s">
        <v>24</v>
      </c>
      <c r="B15" s="19">
        <v>21</v>
      </c>
      <c r="C15" s="90"/>
      <c r="D15" s="90"/>
    </row>
    <row r="16" spans="1:4" ht="12.75">
      <c r="A16" s="20" t="s">
        <v>25</v>
      </c>
      <c r="B16" s="19">
        <v>22</v>
      </c>
      <c r="C16" s="90"/>
      <c r="D16" s="90"/>
    </row>
    <row r="17" spans="1:4" ht="12.75">
      <c r="A17" s="16" t="s">
        <v>26</v>
      </c>
      <c r="B17" s="23">
        <v>30</v>
      </c>
      <c r="C17" s="91">
        <v>421538.3</v>
      </c>
      <c r="D17" s="91">
        <v>421538.3</v>
      </c>
    </row>
    <row r="18" spans="1:4" ht="12.75">
      <c r="A18" s="20" t="s">
        <v>27</v>
      </c>
      <c r="B18" s="19">
        <v>40</v>
      </c>
      <c r="C18" s="90">
        <v>421538.3</v>
      </c>
      <c r="D18" s="90">
        <v>421538.3</v>
      </c>
    </row>
    <row r="19" spans="1:4" ht="12.75">
      <c r="A19" s="20" t="s">
        <v>28</v>
      </c>
      <c r="B19" s="19">
        <v>50</v>
      </c>
      <c r="C19" s="90"/>
      <c r="D19" s="90"/>
    </row>
    <row r="20" spans="1:4" ht="12.75">
      <c r="A20" s="20" t="s">
        <v>29</v>
      </c>
      <c r="B20" s="19">
        <v>60</v>
      </c>
      <c r="C20" s="90"/>
      <c r="D20" s="90"/>
    </row>
    <row r="21" spans="1:4" ht="12.75">
      <c r="A21" s="20" t="s">
        <v>30</v>
      </c>
      <c r="B21" s="19">
        <v>70</v>
      </c>
      <c r="C21" s="90"/>
      <c r="D21" s="90"/>
    </row>
    <row r="22" spans="1:4" ht="12.75">
      <c r="A22" s="20" t="s">
        <v>31</v>
      </c>
      <c r="B22" s="19">
        <v>80</v>
      </c>
      <c r="C22" s="90"/>
      <c r="D22" s="90"/>
    </row>
    <row r="23" spans="1:4" ht="12.75">
      <c r="A23" s="20" t="s">
        <v>32</v>
      </c>
      <c r="B23" s="19">
        <v>90</v>
      </c>
      <c r="C23" s="90"/>
      <c r="D23" s="90"/>
    </row>
    <row r="24" spans="1:4" ht="12.75">
      <c r="A24" s="20" t="s">
        <v>33</v>
      </c>
      <c r="B24" s="15">
        <v>100</v>
      </c>
      <c r="C24" s="90"/>
      <c r="D24" s="90"/>
    </row>
    <row r="25" spans="1:4" ht="12.75">
      <c r="A25" s="20" t="s">
        <v>34</v>
      </c>
      <c r="B25" s="15">
        <v>110</v>
      </c>
      <c r="C25" s="90"/>
      <c r="D25" s="90"/>
    </row>
    <row r="26" spans="1:4" ht="12.75">
      <c r="A26" s="20" t="s">
        <v>35</v>
      </c>
      <c r="B26" s="63">
        <v>111</v>
      </c>
      <c r="C26" s="92"/>
      <c r="D26" s="92"/>
    </row>
    <row r="27" spans="1:4" ht="12.75">
      <c r="A27" s="20" t="s">
        <v>36</v>
      </c>
      <c r="B27" s="15">
        <v>120</v>
      </c>
      <c r="C27" s="90"/>
      <c r="D27" s="90"/>
    </row>
    <row r="28" spans="1:4" ht="12.75">
      <c r="A28" s="24" t="s">
        <v>37</v>
      </c>
      <c r="B28" s="25">
        <v>130</v>
      </c>
      <c r="C28" s="93">
        <v>7731008.7</v>
      </c>
      <c r="D28" s="93">
        <v>7605950.3</v>
      </c>
    </row>
    <row r="29" spans="1:4" ht="27.75" customHeight="1">
      <c r="A29" s="106" t="s">
        <v>38</v>
      </c>
      <c r="B29" s="107"/>
      <c r="C29" s="107"/>
      <c r="D29" s="107"/>
    </row>
    <row r="30" spans="1:4" ht="12.75">
      <c r="A30" s="26" t="s">
        <v>39</v>
      </c>
      <c r="B30" s="27">
        <v>140</v>
      </c>
      <c r="C30" s="94">
        <v>169840.6</v>
      </c>
      <c r="D30" s="94">
        <v>95666.2</v>
      </c>
    </row>
    <row r="31" spans="1:4" ht="12.75">
      <c r="A31" s="20" t="s">
        <v>40</v>
      </c>
      <c r="B31" s="15">
        <v>150</v>
      </c>
      <c r="C31" s="90">
        <v>56382.6</v>
      </c>
      <c r="D31" s="90">
        <v>55378.3</v>
      </c>
    </row>
    <row r="32" spans="1:4" ht="12.75">
      <c r="A32" s="20" t="s">
        <v>41</v>
      </c>
      <c r="B32" s="15">
        <v>160</v>
      </c>
      <c r="C32" s="90"/>
      <c r="D32" s="90"/>
    </row>
    <row r="33" spans="1:4" ht="12.75">
      <c r="A33" s="20" t="s">
        <v>42</v>
      </c>
      <c r="B33" s="15">
        <v>170</v>
      </c>
      <c r="C33" s="90"/>
      <c r="D33" s="90"/>
    </row>
    <row r="34" spans="1:4" ht="12.75">
      <c r="A34" s="20" t="s">
        <v>43</v>
      </c>
      <c r="B34" s="15">
        <v>180</v>
      </c>
      <c r="C34" s="90">
        <v>113458</v>
      </c>
      <c r="D34" s="90">
        <v>40287.9</v>
      </c>
    </row>
    <row r="35" spans="1:4" ht="12.75">
      <c r="A35" s="20" t="s">
        <v>44</v>
      </c>
      <c r="B35" s="15">
        <v>190</v>
      </c>
      <c r="C35" s="90"/>
      <c r="D35" s="90"/>
    </row>
    <row r="36" spans="1:4" ht="12.75">
      <c r="A36" s="20" t="s">
        <v>45</v>
      </c>
      <c r="B36" s="15">
        <v>200</v>
      </c>
      <c r="C36" s="90"/>
      <c r="D36" s="90"/>
    </row>
    <row r="37" spans="1:4" ht="12.75">
      <c r="A37" s="21" t="s">
        <v>46</v>
      </c>
      <c r="B37" s="28">
        <v>210</v>
      </c>
      <c r="C37" s="91">
        <v>2315937</v>
      </c>
      <c r="D37" s="91">
        <v>2303191.5</v>
      </c>
    </row>
    <row r="38" spans="1:4" ht="12.75">
      <c r="A38" s="20" t="s">
        <v>35</v>
      </c>
      <c r="B38" s="28">
        <v>211</v>
      </c>
      <c r="C38" s="91"/>
      <c r="D38" s="91"/>
    </row>
    <row r="39" spans="1:4" ht="12.75">
      <c r="A39" s="20" t="s">
        <v>47</v>
      </c>
      <c r="B39" s="15">
        <v>220</v>
      </c>
      <c r="C39" s="90">
        <v>941483</v>
      </c>
      <c r="D39" s="90">
        <v>963983.9</v>
      </c>
    </row>
    <row r="40" spans="1:4" ht="12.75">
      <c r="A40" s="20" t="s">
        <v>48</v>
      </c>
      <c r="B40" s="15">
        <v>230</v>
      </c>
      <c r="C40" s="90"/>
      <c r="D40" s="90"/>
    </row>
    <row r="41" spans="1:4" ht="12.75">
      <c r="A41" s="20" t="s">
        <v>49</v>
      </c>
      <c r="B41" s="15">
        <v>240</v>
      </c>
      <c r="C41" s="90"/>
      <c r="D41" s="90"/>
    </row>
    <row r="42" spans="1:4" ht="12.75">
      <c r="A42" s="20" t="s">
        <v>50</v>
      </c>
      <c r="B42" s="15">
        <v>250</v>
      </c>
      <c r="C42" s="90">
        <v>40388.3</v>
      </c>
      <c r="D42" s="90">
        <v>107238.4</v>
      </c>
    </row>
    <row r="43" spans="1:4" ht="12.75">
      <c r="A43" s="20" t="s">
        <v>51</v>
      </c>
      <c r="B43" s="15">
        <v>260</v>
      </c>
      <c r="C43" s="90">
        <v>77803.3</v>
      </c>
      <c r="D43" s="90">
        <v>4290.3</v>
      </c>
    </row>
    <row r="44" spans="1:4" ht="12.75">
      <c r="A44" s="20" t="s">
        <v>52</v>
      </c>
      <c r="B44" s="15">
        <v>270</v>
      </c>
      <c r="C44" s="90">
        <v>634227.4</v>
      </c>
      <c r="D44" s="90">
        <v>661646.5</v>
      </c>
    </row>
    <row r="45" spans="1:4" ht="12.75">
      <c r="A45" s="20" t="s">
        <v>53</v>
      </c>
      <c r="B45" s="15">
        <v>280</v>
      </c>
      <c r="C45" s="90">
        <v>44056</v>
      </c>
      <c r="D45" s="90"/>
    </row>
    <row r="46" spans="1:4" ht="12.75">
      <c r="A46" s="20" t="s">
        <v>54</v>
      </c>
      <c r="B46" s="15">
        <v>290</v>
      </c>
      <c r="C46" s="90"/>
      <c r="D46" s="90"/>
    </row>
    <row r="47" spans="1:4" ht="12.75">
      <c r="A47" s="20" t="s">
        <v>55</v>
      </c>
      <c r="B47" s="15">
        <v>300</v>
      </c>
      <c r="C47" s="90">
        <v>19673.3</v>
      </c>
      <c r="D47" s="90">
        <v>7726.7</v>
      </c>
    </row>
    <row r="48" spans="1:4" ht="12.75">
      <c r="A48" s="20" t="s">
        <v>56</v>
      </c>
      <c r="B48" s="15">
        <v>310</v>
      </c>
      <c r="C48" s="90">
        <v>558305.7</v>
      </c>
      <c r="D48" s="90">
        <v>558305.7</v>
      </c>
    </row>
    <row r="49" spans="1:4" ht="12.75">
      <c r="A49" s="21" t="s">
        <v>57</v>
      </c>
      <c r="B49" s="28">
        <v>320</v>
      </c>
      <c r="C49" s="91">
        <v>624992.7</v>
      </c>
      <c r="D49" s="91">
        <v>1662772.4</v>
      </c>
    </row>
    <row r="50" spans="1:4" ht="12.75">
      <c r="A50" s="20" t="s">
        <v>58</v>
      </c>
      <c r="B50" s="15">
        <v>330</v>
      </c>
      <c r="C50" s="90"/>
      <c r="D50" s="90"/>
    </row>
    <row r="51" spans="1:4" ht="12.75">
      <c r="A51" s="20" t="s">
        <v>59</v>
      </c>
      <c r="B51" s="15">
        <v>340</v>
      </c>
      <c r="C51" s="90">
        <v>610940.7</v>
      </c>
      <c r="D51" s="90">
        <v>593744.4</v>
      </c>
    </row>
    <row r="52" spans="1:4" ht="12.75">
      <c r="A52" s="20" t="s">
        <v>60</v>
      </c>
      <c r="B52" s="15">
        <v>350</v>
      </c>
      <c r="C52" s="90"/>
      <c r="D52" s="90"/>
    </row>
    <row r="53" spans="1:4" ht="12.75">
      <c r="A53" s="20" t="s">
        <v>61</v>
      </c>
      <c r="B53" s="15">
        <v>360</v>
      </c>
      <c r="C53" s="90">
        <v>14052</v>
      </c>
      <c r="D53" s="90">
        <v>1069028</v>
      </c>
    </row>
    <row r="54" spans="1:4" ht="12.75">
      <c r="A54" s="20" t="s">
        <v>62</v>
      </c>
      <c r="B54" s="15">
        <v>370</v>
      </c>
      <c r="C54" s="90"/>
      <c r="D54" s="90"/>
    </row>
    <row r="55" spans="1:4" ht="12.75">
      <c r="A55" s="20" t="s">
        <v>63</v>
      </c>
      <c r="B55" s="15">
        <v>380</v>
      </c>
      <c r="C55" s="90"/>
      <c r="D55" s="90"/>
    </row>
    <row r="56" spans="1:4" ht="12.75">
      <c r="A56" s="21" t="s">
        <v>64</v>
      </c>
      <c r="B56" s="28">
        <v>390</v>
      </c>
      <c r="C56" s="91">
        <v>3110770.3</v>
      </c>
      <c r="D56" s="91">
        <v>4061630.1</v>
      </c>
    </row>
    <row r="57" spans="1:4" ht="12.75">
      <c r="A57" s="21" t="s">
        <v>65</v>
      </c>
      <c r="B57" s="28">
        <v>400</v>
      </c>
      <c r="C57" s="102">
        <v>10841779</v>
      </c>
      <c r="D57" s="102">
        <v>11667580.4</v>
      </c>
    </row>
    <row r="58" spans="1:4" ht="25.5">
      <c r="A58" s="13" t="s">
        <v>15</v>
      </c>
      <c r="B58" s="13" t="s">
        <v>16</v>
      </c>
      <c r="C58" s="95"/>
      <c r="D58" s="95"/>
    </row>
    <row r="59" spans="1:4" ht="12.75">
      <c r="A59" s="14"/>
      <c r="B59" s="15">
        <v>2</v>
      </c>
      <c r="C59" s="90"/>
      <c r="D59" s="90"/>
    </row>
    <row r="60" spans="1:4" ht="12.75" customHeight="1">
      <c r="A60" s="104" t="s">
        <v>66</v>
      </c>
      <c r="B60" s="105"/>
      <c r="C60" s="105"/>
      <c r="D60" s="105"/>
    </row>
    <row r="61" spans="1:4" ht="12.75">
      <c r="A61" s="20" t="s">
        <v>67</v>
      </c>
      <c r="B61" s="15">
        <v>410</v>
      </c>
      <c r="C61" s="90">
        <v>1352224.9</v>
      </c>
      <c r="D61" s="90">
        <v>1352224.9</v>
      </c>
    </row>
    <row r="62" spans="1:4" ht="12.75">
      <c r="A62" s="20" t="s">
        <v>68</v>
      </c>
      <c r="B62" s="15">
        <v>420</v>
      </c>
      <c r="C62" s="90">
        <v>79974.9</v>
      </c>
      <c r="D62" s="90">
        <v>79974.9</v>
      </c>
    </row>
    <row r="63" spans="1:4" ht="12.75">
      <c r="A63" s="20" t="s">
        <v>69</v>
      </c>
      <c r="B63" s="15">
        <v>430</v>
      </c>
      <c r="C63" s="90">
        <v>7962830.2</v>
      </c>
      <c r="D63" s="90">
        <v>8220653.8</v>
      </c>
    </row>
    <row r="64" spans="1:4" ht="12.75">
      <c r="A64" s="20" t="s">
        <v>70</v>
      </c>
      <c r="B64" s="15">
        <v>440</v>
      </c>
      <c r="C64" s="90"/>
      <c r="D64" s="90"/>
    </row>
    <row r="65" spans="1:4" ht="12.75">
      <c r="A65" s="20" t="s">
        <v>71</v>
      </c>
      <c r="B65" s="15">
        <v>450</v>
      </c>
      <c r="C65" s="90">
        <v>1105297</v>
      </c>
      <c r="D65" s="90">
        <v>1536023</v>
      </c>
    </row>
    <row r="66" spans="1:4" ht="12.75">
      <c r="A66" s="20" t="s">
        <v>72</v>
      </c>
      <c r="B66" s="15">
        <v>460</v>
      </c>
      <c r="C66" s="90"/>
      <c r="D66" s="90"/>
    </row>
    <row r="67" spans="1:4" ht="12.75">
      <c r="A67" s="20" t="s">
        <v>73</v>
      </c>
      <c r="B67" s="15">
        <v>470</v>
      </c>
      <c r="C67" s="90"/>
      <c r="D67" s="90"/>
    </row>
    <row r="68" spans="1:4" ht="12.75">
      <c r="A68" s="21" t="s">
        <v>74</v>
      </c>
      <c r="B68" s="28">
        <v>480</v>
      </c>
      <c r="C68" s="91">
        <v>10500327</v>
      </c>
      <c r="D68" s="91">
        <v>11188876.6</v>
      </c>
    </row>
    <row r="69" spans="1:4" ht="12.75">
      <c r="A69" s="104" t="s">
        <v>75</v>
      </c>
      <c r="B69" s="105"/>
      <c r="C69" s="105"/>
      <c r="D69" s="105"/>
    </row>
    <row r="70" spans="1:4" ht="15.75" customHeight="1">
      <c r="A70" s="20" t="s">
        <v>76</v>
      </c>
      <c r="B70" s="15">
        <v>490</v>
      </c>
      <c r="C70" s="90"/>
      <c r="D70" s="90"/>
    </row>
    <row r="71" spans="1:4" ht="12.75" customHeight="1">
      <c r="A71" s="20" t="s">
        <v>77</v>
      </c>
      <c r="B71" s="15">
        <v>491</v>
      </c>
      <c r="C71" s="90"/>
      <c r="D71" s="90"/>
    </row>
    <row r="72" spans="1:4" ht="12.75">
      <c r="A72" s="20" t="s">
        <v>78</v>
      </c>
      <c r="B72" s="15">
        <v>492</v>
      </c>
      <c r="C72" s="90"/>
      <c r="D72" s="90"/>
    </row>
    <row r="73" spans="1:4" ht="12.75">
      <c r="A73" s="20" t="s">
        <v>79</v>
      </c>
      <c r="B73" s="15">
        <v>500</v>
      </c>
      <c r="C73" s="90"/>
      <c r="D73" s="90"/>
    </row>
    <row r="74" spans="1:4" ht="12.75">
      <c r="A74" s="20" t="s">
        <v>80</v>
      </c>
      <c r="B74" s="15">
        <v>510</v>
      </c>
      <c r="C74" s="90"/>
      <c r="D74" s="90"/>
    </row>
    <row r="75" spans="1:4" ht="25.5">
      <c r="A75" s="20" t="s">
        <v>81</v>
      </c>
      <c r="B75" s="15">
        <v>520</v>
      </c>
      <c r="C75" s="90"/>
      <c r="D75" s="90"/>
    </row>
    <row r="76" spans="1:4" ht="12.75">
      <c r="A76" s="20" t="s">
        <v>82</v>
      </c>
      <c r="B76" s="15">
        <v>530</v>
      </c>
      <c r="C76" s="90"/>
      <c r="D76" s="90"/>
    </row>
    <row r="77" spans="1:4" ht="25.5">
      <c r="A77" s="20" t="s">
        <v>83</v>
      </c>
      <c r="B77" s="15">
        <v>540</v>
      </c>
      <c r="C77" s="90"/>
      <c r="D77" s="90"/>
    </row>
    <row r="78" spans="1:4" ht="12.75">
      <c r="A78" s="20" t="s">
        <v>84</v>
      </c>
      <c r="B78" s="15">
        <v>550</v>
      </c>
      <c r="C78" s="90"/>
      <c r="D78" s="90"/>
    </row>
    <row r="79" spans="1:4" ht="12.75">
      <c r="A79" s="20" t="s">
        <v>85</v>
      </c>
      <c r="B79" s="15">
        <v>560</v>
      </c>
      <c r="C79" s="90"/>
      <c r="D79" s="90"/>
    </row>
    <row r="80" spans="1:4" ht="12.75">
      <c r="A80" s="20" t="s">
        <v>86</v>
      </c>
      <c r="B80" s="15">
        <v>570</v>
      </c>
      <c r="C80" s="90"/>
      <c r="D80" s="90"/>
    </row>
    <row r="81" spans="1:4" ht="12.75">
      <c r="A81" s="20" t="s">
        <v>87</v>
      </c>
      <c r="B81" s="15">
        <v>580</v>
      </c>
      <c r="C81" s="90"/>
      <c r="D81" s="90"/>
    </row>
    <row r="82" spans="1:4" ht="12.75">
      <c r="A82" s="20" t="s">
        <v>88</v>
      </c>
      <c r="B82" s="15">
        <v>590</v>
      </c>
      <c r="C82" s="90"/>
      <c r="D82" s="90"/>
    </row>
    <row r="83" spans="1:4" ht="25.5">
      <c r="A83" s="21" t="s">
        <v>89</v>
      </c>
      <c r="B83" s="28">
        <v>600</v>
      </c>
      <c r="C83" s="91">
        <v>341452</v>
      </c>
      <c r="D83" s="91">
        <v>478703.8</v>
      </c>
    </row>
    <row r="84" spans="1:4" ht="25.5">
      <c r="A84" s="29" t="s">
        <v>90</v>
      </c>
      <c r="B84" s="15">
        <v>601</v>
      </c>
      <c r="C84" s="91">
        <v>341452</v>
      </c>
      <c r="D84" s="91">
        <v>478703.8</v>
      </c>
    </row>
    <row r="85" spans="1:4" ht="12.75">
      <c r="A85" s="20" t="s">
        <v>91</v>
      </c>
      <c r="B85" s="15">
        <v>602</v>
      </c>
      <c r="C85" s="90"/>
      <c r="D85" s="90"/>
    </row>
    <row r="86" spans="1:4" ht="12.75">
      <c r="A86" s="20" t="s">
        <v>92</v>
      </c>
      <c r="B86" s="15">
        <v>610</v>
      </c>
      <c r="C86" s="90">
        <v>129360.1</v>
      </c>
      <c r="D86" s="90">
        <v>143183.1</v>
      </c>
    </row>
    <row r="87" spans="1:4" ht="12.75">
      <c r="A87" s="20" t="s">
        <v>93</v>
      </c>
      <c r="B87" s="15">
        <v>620</v>
      </c>
      <c r="C87" s="90"/>
      <c r="D87" s="90"/>
    </row>
    <row r="88" spans="1:4" ht="12.75">
      <c r="A88" s="20" t="s">
        <v>94</v>
      </c>
      <c r="B88" s="15">
        <v>630</v>
      </c>
      <c r="C88" s="90"/>
      <c r="D88" s="90"/>
    </row>
    <row r="89" spans="1:4" ht="12.75">
      <c r="A89" s="20" t="s">
        <v>95</v>
      </c>
      <c r="B89" s="15">
        <v>640</v>
      </c>
      <c r="C89" s="90"/>
      <c r="D89" s="90"/>
    </row>
    <row r="90" spans="1:4" ht="12.75">
      <c r="A90" s="20" t="s">
        <v>96</v>
      </c>
      <c r="B90" s="15">
        <v>650</v>
      </c>
      <c r="C90" s="90"/>
      <c r="D90" s="90"/>
    </row>
    <row r="91" spans="1:4" ht="12.75">
      <c r="A91" s="20" t="s">
        <v>96</v>
      </c>
      <c r="B91" s="15">
        <v>660</v>
      </c>
      <c r="C91" s="90"/>
      <c r="D91" s="90"/>
    </row>
    <row r="92" spans="1:4" ht="12.75">
      <c r="A92" s="20" t="s">
        <v>97</v>
      </c>
      <c r="B92" s="15">
        <v>670</v>
      </c>
      <c r="C92" s="90">
        <v>36048</v>
      </c>
      <c r="D92" s="90">
        <v>50570.5</v>
      </c>
    </row>
    <row r="93" spans="1:4" ht="12.75">
      <c r="A93" s="20" t="s">
        <v>98</v>
      </c>
      <c r="B93" s="15">
        <v>680</v>
      </c>
      <c r="C93" s="90">
        <v>46729.3</v>
      </c>
      <c r="D93" s="90">
        <v>104516.9</v>
      </c>
    </row>
    <row r="94" spans="1:4" ht="12.75">
      <c r="A94" s="20" t="s">
        <v>99</v>
      </c>
      <c r="B94" s="15">
        <v>690</v>
      </c>
      <c r="C94" s="90"/>
      <c r="D94" s="90">
        <v>309.4</v>
      </c>
    </row>
    <row r="95" spans="1:4" ht="12.75">
      <c r="A95" s="20" t="s">
        <v>100</v>
      </c>
      <c r="B95" s="15">
        <v>700</v>
      </c>
      <c r="C95" s="90"/>
      <c r="D95" s="90">
        <v>57835</v>
      </c>
    </row>
    <row r="96" spans="1:8" ht="12.75">
      <c r="A96" s="20" t="s">
        <v>101</v>
      </c>
      <c r="B96" s="15">
        <v>710</v>
      </c>
      <c r="C96" s="103">
        <v>124292</v>
      </c>
      <c r="D96" s="103">
        <v>108791.8</v>
      </c>
      <c r="G96" s="100"/>
      <c r="H96" s="100"/>
    </row>
    <row r="97" spans="1:4" ht="12.75">
      <c r="A97" s="20" t="s">
        <v>102</v>
      </c>
      <c r="B97" s="15">
        <v>720</v>
      </c>
      <c r="C97" s="90">
        <v>5022.6</v>
      </c>
      <c r="D97" s="90">
        <v>6665.4</v>
      </c>
    </row>
    <row r="98" spans="1:4" ht="12.75">
      <c r="A98" s="20" t="s">
        <v>103</v>
      </c>
      <c r="B98" s="15">
        <v>730</v>
      </c>
      <c r="C98" s="90"/>
      <c r="D98" s="90"/>
    </row>
    <row r="99" spans="1:4" ht="12.75">
      <c r="A99" s="20" t="s">
        <v>104</v>
      </c>
      <c r="B99" s="15">
        <v>740</v>
      </c>
      <c r="C99" s="90"/>
      <c r="D99" s="90"/>
    </row>
    <row r="100" spans="1:4" ht="12.75">
      <c r="A100" s="20" t="s">
        <v>105</v>
      </c>
      <c r="B100" s="15">
        <v>750</v>
      </c>
      <c r="C100" s="90"/>
      <c r="D100" s="90"/>
    </row>
    <row r="101" spans="1:4" ht="12.75">
      <c r="A101" s="20" t="s">
        <v>106</v>
      </c>
      <c r="B101" s="15">
        <v>760</v>
      </c>
      <c r="C101" s="90"/>
      <c r="D101" s="90">
        <v>6831.7</v>
      </c>
    </row>
    <row r="102" spans="1:4" ht="12.75">
      <c r="A102" s="21" t="s">
        <v>107</v>
      </c>
      <c r="B102" s="28">
        <v>770</v>
      </c>
      <c r="C102" s="91">
        <v>341452</v>
      </c>
      <c r="D102" s="91">
        <v>478703.8</v>
      </c>
    </row>
    <row r="103" spans="1:4" ht="12.75">
      <c r="A103" s="21" t="s">
        <v>108</v>
      </c>
      <c r="B103" s="28">
        <v>780</v>
      </c>
      <c r="C103" s="91">
        <v>10841779</v>
      </c>
      <c r="D103" s="91">
        <v>11667580.4</v>
      </c>
    </row>
    <row r="104" spans="1:4" s="32" customFormat="1" ht="15.75">
      <c r="A104" s="30"/>
      <c r="B104" s="31"/>
      <c r="C104" s="52"/>
      <c r="D104" s="52"/>
    </row>
    <row r="105" spans="1:4" s="32" customFormat="1" ht="15.75">
      <c r="A105" s="30"/>
      <c r="B105" s="31"/>
      <c r="C105" s="31"/>
      <c r="D105" s="31"/>
    </row>
    <row r="106" spans="1:4" ht="12.75">
      <c r="A106" s="33"/>
      <c r="B106" s="34"/>
      <c r="C106" s="34"/>
      <c r="D106" s="34"/>
    </row>
    <row r="107" spans="1:4" ht="12.75">
      <c r="A107" s="34"/>
      <c r="B107" s="34"/>
      <c r="C107" s="34"/>
      <c r="D107" s="34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zoomScale="130" zoomScaleNormal="130" zoomScaleSheetLayoutView="100" zoomScalePageLayoutView="0" workbookViewId="0" topLeftCell="A13">
      <selection activeCell="E30" sqref="E30"/>
    </sheetView>
  </sheetViews>
  <sheetFormatPr defaultColWidth="9.140625" defaultRowHeight="15"/>
  <cols>
    <col min="1" max="1" width="66.8515625" style="35" customWidth="1"/>
    <col min="2" max="2" width="6.8515625" style="36" customWidth="1"/>
    <col min="3" max="3" width="13.421875" style="36" customWidth="1"/>
    <col min="4" max="16384" width="9.140625" style="36" customWidth="1"/>
  </cols>
  <sheetData>
    <row r="1" ht="7.5" customHeight="1"/>
    <row r="2" ht="7.5" customHeight="1"/>
    <row r="3" spans="1:3" ht="15.75">
      <c r="A3" s="108" t="s">
        <v>157</v>
      </c>
      <c r="B3" s="108"/>
      <c r="C3" s="5"/>
    </row>
    <row r="4" spans="1:3" ht="15.75">
      <c r="A4" s="108" t="str">
        <f>'Форма №1'!A3</f>
        <v> АО "Куйлик дехкон бозори"</v>
      </c>
      <c r="B4" s="108"/>
      <c r="C4" s="5"/>
    </row>
    <row r="5" spans="1:3" ht="15">
      <c r="A5" s="109" t="str">
        <f>'Форма №1'!A4</f>
        <v>за  III квартал  2023 г. </v>
      </c>
      <c r="B5" s="109"/>
      <c r="C5" s="4"/>
    </row>
    <row r="6" ht="5.25" customHeight="1"/>
    <row r="7" spans="1:3" ht="18.75" customHeight="1">
      <c r="A7" s="110" t="s">
        <v>109</v>
      </c>
      <c r="B7" s="112" t="s">
        <v>110</v>
      </c>
      <c r="C7" s="3">
        <v>2023</v>
      </c>
    </row>
    <row r="8" spans="1:3" ht="31.5" customHeight="1">
      <c r="A8" s="111"/>
      <c r="B8" s="112"/>
      <c r="C8" s="3" t="s">
        <v>173</v>
      </c>
    </row>
    <row r="9" spans="1:3" ht="11.25" customHeight="1">
      <c r="A9" s="37">
        <v>1</v>
      </c>
      <c r="B9" s="37">
        <v>2</v>
      </c>
      <c r="C9" s="37"/>
    </row>
    <row r="10" spans="1:3" ht="11.25">
      <c r="A10" s="38" t="s">
        <v>111</v>
      </c>
      <c r="B10" s="39">
        <v>10</v>
      </c>
      <c r="C10" s="101">
        <v>9545268</v>
      </c>
    </row>
    <row r="11" spans="1:3" ht="11.25">
      <c r="A11" s="38" t="s">
        <v>112</v>
      </c>
      <c r="B11" s="39">
        <v>20</v>
      </c>
      <c r="C11" s="101">
        <v>86785</v>
      </c>
    </row>
    <row r="12" spans="1:3" ht="12.75" customHeight="1">
      <c r="A12" s="40" t="s">
        <v>113</v>
      </c>
      <c r="B12" s="41">
        <v>30</v>
      </c>
      <c r="C12" s="101">
        <v>9458483</v>
      </c>
    </row>
    <row r="13" spans="1:3" ht="11.25">
      <c r="A13" s="40" t="s">
        <v>114</v>
      </c>
      <c r="B13" s="42">
        <v>40</v>
      </c>
      <c r="C13" s="101">
        <v>7559926</v>
      </c>
    </row>
    <row r="14" spans="1:3" ht="11.25">
      <c r="A14" s="38" t="s">
        <v>130</v>
      </c>
      <c r="B14" s="43">
        <v>50</v>
      </c>
      <c r="C14" s="101"/>
    </row>
    <row r="15" spans="1:3" ht="11.25">
      <c r="A15" s="38" t="s">
        <v>131</v>
      </c>
      <c r="B15" s="39">
        <v>60</v>
      </c>
      <c r="C15" s="101">
        <v>4389092</v>
      </c>
    </row>
    <row r="16" spans="1:3" ht="11.25">
      <c r="A16" s="38" t="s">
        <v>132</v>
      </c>
      <c r="B16" s="39">
        <v>70</v>
      </c>
      <c r="C16" s="101">
        <v>3170834</v>
      </c>
    </row>
    <row r="17" spans="1:3" ht="12" customHeight="1">
      <c r="A17" s="38" t="s">
        <v>163</v>
      </c>
      <c r="B17" s="39">
        <v>80</v>
      </c>
      <c r="C17" s="101"/>
    </row>
    <row r="18" spans="1:3" ht="11.25">
      <c r="A18" s="38" t="s">
        <v>115</v>
      </c>
      <c r="B18" s="39">
        <v>90</v>
      </c>
      <c r="C18" s="101"/>
    </row>
    <row r="19" spans="1:3" ht="11.25">
      <c r="A19" s="40" t="s">
        <v>116</v>
      </c>
      <c r="B19" s="37">
        <v>100</v>
      </c>
      <c r="C19" s="101">
        <v>1898557</v>
      </c>
    </row>
    <row r="20" spans="1:3" ht="10.5" customHeight="1">
      <c r="A20" s="40" t="s">
        <v>117</v>
      </c>
      <c r="B20" s="37">
        <v>110</v>
      </c>
      <c r="C20" s="101">
        <v>36193</v>
      </c>
    </row>
    <row r="21" spans="1:3" ht="11.25">
      <c r="A21" s="38" t="s">
        <v>164</v>
      </c>
      <c r="B21" s="44">
        <v>120</v>
      </c>
      <c r="C21" s="101"/>
    </row>
    <row r="22" spans="1:3" ht="11.25">
      <c r="A22" s="38" t="s">
        <v>165</v>
      </c>
      <c r="B22" s="44">
        <v>130</v>
      </c>
      <c r="C22" s="101">
        <v>4438</v>
      </c>
    </row>
    <row r="23" spans="1:3" ht="11.25">
      <c r="A23" s="38" t="s">
        <v>166</v>
      </c>
      <c r="B23" s="44">
        <v>140</v>
      </c>
      <c r="C23" s="101"/>
    </row>
    <row r="24" spans="1:3" ht="11.25">
      <c r="A24" s="45" t="s">
        <v>167</v>
      </c>
      <c r="B24" s="44">
        <v>150</v>
      </c>
      <c r="C24" s="101"/>
    </row>
    <row r="25" spans="1:3" ht="11.25">
      <c r="A25" s="38" t="s">
        <v>168</v>
      </c>
      <c r="B25" s="44">
        <v>160</v>
      </c>
      <c r="C25" s="101">
        <v>31755</v>
      </c>
    </row>
    <row r="26" spans="1:3" ht="12.75" customHeight="1">
      <c r="A26" s="40" t="s">
        <v>118</v>
      </c>
      <c r="B26" s="37">
        <v>170</v>
      </c>
      <c r="C26" s="101"/>
    </row>
    <row r="27" spans="1:3" ht="11.25">
      <c r="A27" s="45" t="s">
        <v>119</v>
      </c>
      <c r="B27" s="44">
        <v>180</v>
      </c>
      <c r="C27" s="101"/>
    </row>
    <row r="28" spans="1:3" ht="12" customHeight="1">
      <c r="A28" s="38" t="s">
        <v>169</v>
      </c>
      <c r="B28" s="44">
        <v>190</v>
      </c>
      <c r="C28" s="101"/>
    </row>
    <row r="29" spans="1:3" ht="11.25">
      <c r="A29" s="45" t="s">
        <v>120</v>
      </c>
      <c r="B29" s="44">
        <v>200</v>
      </c>
      <c r="C29" s="101"/>
    </row>
    <row r="30" spans="1:3" ht="11.25">
      <c r="A30" s="38" t="s">
        <v>170</v>
      </c>
      <c r="B30" s="44">
        <v>210</v>
      </c>
      <c r="C30" s="101"/>
    </row>
    <row r="31" spans="1:3" ht="12" customHeight="1">
      <c r="A31" s="40" t="s">
        <v>121</v>
      </c>
      <c r="B31" s="37">
        <v>220</v>
      </c>
      <c r="C31" s="101">
        <v>1934750</v>
      </c>
    </row>
    <row r="32" spans="1:3" ht="11.25">
      <c r="A32" s="38" t="s">
        <v>122</v>
      </c>
      <c r="B32" s="44">
        <v>230</v>
      </c>
      <c r="C32" s="101"/>
    </row>
    <row r="33" spans="1:3" ht="11.25" customHeight="1">
      <c r="A33" s="40" t="s">
        <v>123</v>
      </c>
      <c r="B33" s="37">
        <v>240</v>
      </c>
      <c r="C33" s="101">
        <v>1934750</v>
      </c>
    </row>
    <row r="34" spans="1:3" ht="11.25">
      <c r="A34" s="38" t="s">
        <v>171</v>
      </c>
      <c r="B34" s="44">
        <v>250</v>
      </c>
      <c r="C34" s="101">
        <v>398727</v>
      </c>
    </row>
    <row r="35" spans="1:3" ht="11.25">
      <c r="A35" s="38" t="s">
        <v>124</v>
      </c>
      <c r="B35" s="44">
        <v>251</v>
      </c>
      <c r="C35" s="101"/>
    </row>
    <row r="36" spans="1:3" ht="11.25">
      <c r="A36" s="38" t="s">
        <v>125</v>
      </c>
      <c r="B36" s="44">
        <v>260</v>
      </c>
      <c r="C36" s="101"/>
    </row>
    <row r="37" spans="1:3" ht="11.25">
      <c r="A37" s="40" t="s">
        <v>126</v>
      </c>
      <c r="B37" s="37">
        <v>270</v>
      </c>
      <c r="C37" s="101">
        <v>1536023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3.140625" style="6" bestFit="1" customWidth="1"/>
    <col min="2" max="2" width="56.8515625" style="6" customWidth="1"/>
    <col min="3" max="3" width="11.00390625" style="7" bestFit="1" customWidth="1"/>
    <col min="4" max="4" width="12.57421875" style="6" customWidth="1"/>
    <col min="5" max="5" width="9.57421875" style="6" bestFit="1" customWidth="1"/>
    <col min="6" max="6" width="6.57421875" style="6" bestFit="1" customWidth="1"/>
    <col min="7" max="7" width="14.57421875" style="6" customWidth="1"/>
    <col min="8" max="8" width="12.57421875" style="6" customWidth="1"/>
    <col min="9" max="16384" width="9.140625" style="6" customWidth="1"/>
  </cols>
  <sheetData>
    <row r="2" spans="1:8" ht="14.25" customHeight="1">
      <c r="A2" s="116" t="s">
        <v>158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6" t="s">
        <v>161</v>
      </c>
      <c r="B3" s="116"/>
      <c r="C3" s="116"/>
      <c r="D3" s="116"/>
      <c r="E3" s="116"/>
      <c r="F3" s="116"/>
      <c r="G3" s="116"/>
      <c r="H3" s="116"/>
    </row>
    <row r="4" spans="1:8" ht="20.25" customHeight="1">
      <c r="A4" s="116" t="str">
        <f>'Форма №1'!A3</f>
        <v> АО "Куйлик дехкон бозори"</v>
      </c>
      <c r="B4" s="116"/>
      <c r="C4" s="116"/>
      <c r="D4" s="116"/>
      <c r="E4" s="116"/>
      <c r="F4" s="116"/>
      <c r="G4" s="116"/>
      <c r="H4" s="116"/>
    </row>
    <row r="5" spans="1:8" ht="20.25" customHeight="1">
      <c r="A5" s="116" t="str">
        <f>'Форма №1'!A4</f>
        <v>за  III квартал  2023 г. </v>
      </c>
      <c r="B5" s="116"/>
      <c r="C5" s="116"/>
      <c r="D5" s="116"/>
      <c r="E5" s="116"/>
      <c r="F5" s="116"/>
      <c r="G5" s="116"/>
      <c r="H5" s="116"/>
    </row>
    <row r="7" spans="1:8" ht="47.25">
      <c r="A7" s="64" t="s">
        <v>12</v>
      </c>
      <c r="B7" s="64" t="s">
        <v>0</v>
      </c>
      <c r="C7" s="65" t="s">
        <v>11</v>
      </c>
      <c r="D7" s="49" t="s">
        <v>1</v>
      </c>
      <c r="E7" s="49" t="s">
        <v>13</v>
      </c>
      <c r="F7" s="49" t="s">
        <v>139</v>
      </c>
      <c r="G7" s="49" t="s">
        <v>140</v>
      </c>
      <c r="H7" s="49" t="s">
        <v>141</v>
      </c>
    </row>
    <row r="8" spans="1:9" ht="15.75">
      <c r="A8" s="46">
        <v>1</v>
      </c>
      <c r="B8" s="47" t="s">
        <v>2</v>
      </c>
      <c r="C8" s="56" t="s">
        <v>133</v>
      </c>
      <c r="D8" s="96">
        <v>0.17</v>
      </c>
      <c r="E8" s="97">
        <v>0.6</v>
      </c>
      <c r="F8" s="54">
        <v>0.4</v>
      </c>
      <c r="G8" s="77">
        <v>93</v>
      </c>
      <c r="H8" s="77">
        <f aca="true" t="shared" si="0" ref="H8:H15">G8*D8/100</f>
        <v>0.15810000000000002</v>
      </c>
      <c r="I8" s="51"/>
    </row>
    <row r="9" spans="1:9" ht="15.75">
      <c r="A9" s="46">
        <f>A8+1</f>
        <v>2</v>
      </c>
      <c r="B9" s="47" t="s">
        <v>3</v>
      </c>
      <c r="C9" s="56" t="s">
        <v>134</v>
      </c>
      <c r="D9" s="96">
        <v>0.17</v>
      </c>
      <c r="E9" s="97">
        <v>0.3</v>
      </c>
      <c r="F9" s="54">
        <f>('Форма №1'!D54+'Форма №1'!D49)/'Форма №1'!D83</f>
        <v>3.4734890343464997</v>
      </c>
      <c r="G9" s="77">
        <f>IF(E9&gt;0,F9/E9*100,0)</f>
        <v>1157.8296781155</v>
      </c>
      <c r="H9" s="77">
        <f t="shared" si="0"/>
        <v>1.9683104527963502</v>
      </c>
      <c r="I9" s="51"/>
    </row>
    <row r="10" spans="1:9" ht="15.75">
      <c r="A10" s="46">
        <f aca="true" t="shared" si="1" ref="A10:A15">A9+1</f>
        <v>3</v>
      </c>
      <c r="B10" s="47" t="s">
        <v>4</v>
      </c>
      <c r="C10" s="56" t="s">
        <v>135</v>
      </c>
      <c r="D10" s="96">
        <v>0.17</v>
      </c>
      <c r="E10" s="97">
        <v>4</v>
      </c>
      <c r="F10" s="54">
        <f>'Форма №1'!D68/('Форма №1'!D102-'Форма №1'!D70)</f>
        <v>23.37327717055933</v>
      </c>
      <c r="G10" s="77">
        <f>IF(E10&gt;0,F10/E10*100,0)</f>
        <v>584.3319292639833</v>
      </c>
      <c r="H10" s="77">
        <f t="shared" si="0"/>
        <v>0.9933642797487717</v>
      </c>
      <c r="I10" s="51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20</v>
      </c>
      <c r="F11" s="73">
        <f>91/('Форма № 2'!C10/(('Форма №1'!C84+'Форма №1'!D84)/2))</f>
        <v>3.9094857158541805</v>
      </c>
      <c r="G11" s="82">
        <f>IF(E11&gt;0,E11/F11*100,0)</f>
        <v>511.57623927090407</v>
      </c>
      <c r="H11" s="82">
        <f t="shared" si="0"/>
        <v>0.8185219828334465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10</v>
      </c>
      <c r="F12" s="73">
        <f>91/('Форма № 2'!C10/(('Форма №1'!C37+'Форма №1'!D37)/2))</f>
        <v>22.018276150025333</v>
      </c>
      <c r="G12" s="82">
        <f>IF(E12&gt;0,E12/F12*100,0)</f>
        <v>45.41681615701098</v>
      </c>
      <c r="H12" s="82">
        <f t="shared" si="0"/>
        <v>0.07266690585121757</v>
      </c>
      <c r="I12" s="84"/>
    </row>
    <row r="13" spans="1:9" ht="15.75">
      <c r="A13" s="46">
        <f>A12+1</f>
        <v>6</v>
      </c>
      <c r="B13" s="47" t="s">
        <v>7</v>
      </c>
      <c r="C13" s="57" t="s">
        <v>138</v>
      </c>
      <c r="D13" s="96">
        <v>0.17</v>
      </c>
      <c r="E13" s="97">
        <v>3</v>
      </c>
      <c r="F13" s="55">
        <f>'Форма №1'!D56/('Форма №1'!D102-'Форма №1'!D70)</f>
        <v>8.484641442161102</v>
      </c>
      <c r="G13" s="77">
        <f>IF(E13&gt;0,F13/E13*100,0)</f>
        <v>282.82138140537006</v>
      </c>
      <c r="H13" s="77">
        <f t="shared" si="0"/>
        <v>0.48079634838912916</v>
      </c>
      <c r="I13" s="51"/>
    </row>
    <row r="14" spans="1:9" ht="15.75">
      <c r="A14" s="46">
        <f t="shared" si="1"/>
        <v>7</v>
      </c>
      <c r="B14" s="47" t="s">
        <v>137</v>
      </c>
      <c r="C14" s="57"/>
      <c r="D14" s="96"/>
      <c r="E14" s="97"/>
      <c r="F14" s="55"/>
      <c r="G14" s="77">
        <f>IF(E14&gt;0,F14/E14*100,0)</f>
        <v>0</v>
      </c>
      <c r="H14" s="77">
        <f t="shared" si="0"/>
        <v>0</v>
      </c>
      <c r="I14" s="51"/>
    </row>
    <row r="15" spans="1:9" ht="31.5">
      <c r="A15" s="46">
        <f t="shared" si="1"/>
        <v>8</v>
      </c>
      <c r="B15" s="48" t="s">
        <v>127</v>
      </c>
      <c r="C15" s="58"/>
      <c r="D15" s="98"/>
      <c r="E15" s="99"/>
      <c r="F15" s="46"/>
      <c r="G15" s="77">
        <f>IF(E15&gt;0,F15/E15*100,0)</f>
        <v>0</v>
      </c>
      <c r="H15" s="77">
        <f t="shared" si="0"/>
        <v>0</v>
      </c>
      <c r="I15" s="51"/>
    </row>
    <row r="16" spans="1:8" ht="15.75">
      <c r="A16" s="115" t="s">
        <v>128</v>
      </c>
      <c r="B16" s="115"/>
      <c r="C16" s="59"/>
      <c r="D16" s="53">
        <f>SUM(D8:D15)</f>
        <v>1</v>
      </c>
      <c r="E16" s="66"/>
      <c r="F16" s="2"/>
      <c r="G16" s="8"/>
      <c r="H16" s="74">
        <f>SUM(H8:H15)*100</f>
        <v>449.1759969618915</v>
      </c>
    </row>
    <row r="18" spans="1:8" ht="29.25" customHeight="1">
      <c r="A18" s="117" t="s">
        <v>14</v>
      </c>
      <c r="B18" s="117"/>
      <c r="C18" s="117"/>
      <c r="D18" s="117"/>
      <c r="E18" s="117"/>
      <c r="F18" s="117"/>
      <c r="G18" s="117"/>
      <c r="H18" s="117"/>
    </row>
    <row r="21" spans="1:8" ht="18.75">
      <c r="A21" s="113" t="s">
        <v>158</v>
      </c>
      <c r="B21" s="113"/>
      <c r="C21" s="113"/>
      <c r="D21" s="113"/>
      <c r="E21" s="113"/>
      <c r="F21" s="113"/>
      <c r="G21" s="113"/>
      <c r="H21" s="113"/>
    </row>
    <row r="22" spans="1:8" ht="18.75">
      <c r="A22" s="113" t="s">
        <v>8</v>
      </c>
      <c r="B22" s="113"/>
      <c r="C22" s="113"/>
      <c r="D22" s="113"/>
      <c r="E22" s="113"/>
      <c r="F22" s="113"/>
      <c r="G22" s="113"/>
      <c r="H22" s="113"/>
    </row>
    <row r="24" spans="1:8" ht="47.2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.7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0.38642484924992565</v>
      </c>
      <c r="G25" s="82">
        <f>IF(E25&gt;0,E25/F25*100,0)</f>
        <v>129.39126481398148</v>
      </c>
      <c r="H25" s="82">
        <f aca="true" t="shared" si="2" ref="H25:H37">G25*D25/100</f>
        <v>0</v>
      </c>
    </row>
    <row r="26" spans="1:8" ht="15.75">
      <c r="A26" s="50">
        <f>A25+1</f>
        <v>2</v>
      </c>
      <c r="B26" s="70" t="s">
        <v>143</v>
      </c>
      <c r="C26" s="61"/>
      <c r="D26" s="87"/>
      <c r="E26" s="87"/>
      <c r="F26" s="60"/>
      <c r="G26" s="77">
        <f>IF(E26&gt;0,F26/E26*100,0)</f>
        <v>0</v>
      </c>
      <c r="H26" s="77">
        <f t="shared" si="2"/>
        <v>0</v>
      </c>
    </row>
    <row r="27" spans="1:8" ht="15.75">
      <c r="A27" s="50">
        <f aca="true" t="shared" si="3" ref="A27:A37">A26+1</f>
        <v>3</v>
      </c>
      <c r="B27" s="70" t="s">
        <v>144</v>
      </c>
      <c r="C27" s="61"/>
      <c r="D27" s="87"/>
      <c r="E27" s="87"/>
      <c r="F27" s="60"/>
      <c r="G27" s="77">
        <f>IF(E27&gt;0,F27/E27*100,0)</f>
        <v>0</v>
      </c>
      <c r="H27" s="77">
        <f t="shared" si="2"/>
        <v>0</v>
      </c>
    </row>
    <row r="28" spans="1:8" ht="15.75">
      <c r="A28" s="50">
        <f t="shared" si="3"/>
        <v>4</v>
      </c>
      <c r="B28" s="70" t="s">
        <v>10</v>
      </c>
      <c r="C28" s="61"/>
      <c r="D28" s="87"/>
      <c r="E28" s="87"/>
      <c r="F28" s="60"/>
      <c r="G28" s="77">
        <f>IF(E28&gt;0,F28/E28*100,0)</f>
        <v>0</v>
      </c>
      <c r="H28" s="77">
        <f t="shared" si="2"/>
        <v>0</v>
      </c>
    </row>
    <row r="29" spans="1:8" ht="31.5">
      <c r="A29" s="50">
        <f t="shared" si="3"/>
        <v>5</v>
      </c>
      <c r="B29" s="70" t="s">
        <v>145</v>
      </c>
      <c r="C29" s="56" t="s">
        <v>154</v>
      </c>
      <c r="D29" s="87"/>
      <c r="E29" s="87">
        <v>0.5</v>
      </c>
      <c r="F29" s="60"/>
      <c r="G29" s="77">
        <f>IF(E29&gt;0,F29/E29*100,0)</f>
        <v>0</v>
      </c>
      <c r="H29" s="77">
        <f t="shared" si="2"/>
        <v>0</v>
      </c>
    </row>
    <row r="30" spans="1:8" ht="31.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1.5">
      <c r="A31" s="50">
        <f t="shared" si="3"/>
        <v>7</v>
      </c>
      <c r="B31" s="70" t="s">
        <v>147</v>
      </c>
      <c r="C31" s="56" t="s">
        <v>155</v>
      </c>
      <c r="D31" s="87"/>
      <c r="E31" s="87">
        <v>0.1</v>
      </c>
      <c r="F31" s="60"/>
      <c r="G31" s="77">
        <f>IF(E31&gt;0,F31/E31*100,0)</f>
        <v>0</v>
      </c>
      <c r="H31" s="77">
        <f t="shared" si="2"/>
        <v>0</v>
      </c>
    </row>
    <row r="32" spans="1:8" ht="31.5">
      <c r="A32" s="50">
        <f t="shared" si="3"/>
        <v>8</v>
      </c>
      <c r="B32" s="70" t="s">
        <v>148</v>
      </c>
      <c r="C32" s="61"/>
      <c r="D32" s="87"/>
      <c r="E32" s="87"/>
      <c r="F32" s="60"/>
      <c r="G32" s="77">
        <f>IF(E32&gt;0,F32/E32*100,0)</f>
        <v>0</v>
      </c>
      <c r="H32" s="77">
        <f t="shared" si="2"/>
        <v>0</v>
      </c>
    </row>
    <row r="33" spans="1:8" ht="31.5">
      <c r="A33" s="50">
        <f t="shared" si="3"/>
        <v>9</v>
      </c>
      <c r="B33" s="70" t="s">
        <v>149</v>
      </c>
      <c r="C33" s="61"/>
      <c r="D33" s="87"/>
      <c r="E33" s="87"/>
      <c r="F33" s="60"/>
      <c r="G33" s="77">
        <f>IF(E33&gt;0,F33/E33*100,0)</f>
        <v>0</v>
      </c>
      <c r="H33" s="77">
        <f t="shared" si="2"/>
        <v>0</v>
      </c>
    </row>
    <row r="34" spans="1:8" ht="15.7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1.5">
      <c r="A35" s="50">
        <f t="shared" si="3"/>
        <v>11</v>
      </c>
      <c r="B35" s="70" t="s">
        <v>151</v>
      </c>
      <c r="C35" s="61"/>
      <c r="D35" s="87"/>
      <c r="E35" s="89">
        <v>100</v>
      </c>
      <c r="F35" s="60"/>
      <c r="G35" s="77">
        <f>IF(E35&gt;0,F35/E35*100,0)</f>
        <v>0</v>
      </c>
      <c r="H35" s="77">
        <f t="shared" si="2"/>
        <v>0</v>
      </c>
    </row>
    <row r="36" spans="1:8" ht="31.5">
      <c r="A36" s="50">
        <f t="shared" si="3"/>
        <v>12</v>
      </c>
      <c r="B36" s="70" t="s">
        <v>152</v>
      </c>
      <c r="C36" s="61"/>
      <c r="D36" s="87"/>
      <c r="E36" s="89">
        <v>100</v>
      </c>
      <c r="F36" s="60"/>
      <c r="G36" s="77">
        <f>IF(E36&gt;0,F36/E36*100,0)</f>
        <v>0</v>
      </c>
      <c r="H36" s="77">
        <f t="shared" si="2"/>
        <v>0</v>
      </c>
    </row>
    <row r="37" spans="1:8" ht="31.5">
      <c r="A37" s="50">
        <f t="shared" si="3"/>
        <v>13</v>
      </c>
      <c r="B37" s="70" t="s">
        <v>153</v>
      </c>
      <c r="C37" s="61"/>
      <c r="D37" s="87"/>
      <c r="E37" s="89">
        <v>100</v>
      </c>
      <c r="F37" s="60"/>
      <c r="G37" s="77">
        <f>IF(E37&gt;0,F37/E37*100,0)</f>
        <v>0</v>
      </c>
      <c r="H37" s="77">
        <f t="shared" si="2"/>
        <v>0</v>
      </c>
    </row>
    <row r="38" spans="1:8" ht="15">
      <c r="A38" s="114" t="s">
        <v>129</v>
      </c>
      <c r="B38" s="114"/>
      <c r="C38" s="9"/>
      <c r="D38" s="88">
        <f>SUM(D25:D37)</f>
        <v>0</v>
      </c>
      <c r="E38" s="88"/>
      <c r="F38" s="8"/>
      <c r="G38" s="8"/>
      <c r="H38" s="75" t="e">
        <f>SUM(H25:H37)</f>
        <v>#DIV/0!</v>
      </c>
    </row>
    <row r="41" spans="7:8" ht="15">
      <c r="G41" s="1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2023-10-24T05:53:56Z</cp:lastPrinted>
  <dcterms:created xsi:type="dcterms:W3CDTF">2016-02-18T09:40:36Z</dcterms:created>
  <dcterms:modified xsi:type="dcterms:W3CDTF">2023-10-24T05:54:19Z</dcterms:modified>
  <cp:category/>
  <cp:version/>
  <cp:contentType/>
  <cp:contentStatus/>
</cp:coreProperties>
</file>