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216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refMode="R1C1"/>
</workbook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<sst xmlns="http://schemas.openxmlformats.org/spreadsheetml/2006/main" count="188" uniqueCount="174">
  <si>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</si>
  <si>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</si>
  <si>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</si>
  <si>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</si>
  <si>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</si>
  <si>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</si>
  <si>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</si>
  <si>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</si>
  <si>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</si>
  <si>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</si>
  <si>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</si>
  <si>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</si>
  <si>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</si>
  <si>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</si>
  <si>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</si>
  <si>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</si>
  <si>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</si>
  <si>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</si>
  <si>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</si>
  <si>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</si>
  <si>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</si>
  <si>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</si>
  <si>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</si>
  <si>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</si>
  <si>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</si>
  <si>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</si>
  <si>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</si>
  <si>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</si>
  <si>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</si>
  <si>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</si>
  <si>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</si>
  <si>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</si>
  <si>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</si>
  <si>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</si>
  <si>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</si>
  <si>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</si>
  <si>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</si>
  <si>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</si>
  <si>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</si>
  <si>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</si>
  <si>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</si>
  <si>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</si>
  <si>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</si>
  <si>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</si>
  <si>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</si>
  <si>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</si>
  <si>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</si>
  <si>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</si>
  <si>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</si>
  <si>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</si>
  <si>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</si>
  <si>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</si>
  <si>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</si>
  <si>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</si>
  <si>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</si>
  <si>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</si>
  <si>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</si>
  <si>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</si>
  <si>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</si>
  <si>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</si>
  <si>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</si>
  <si>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</si>
  <si>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</si>
  <si>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</si>
  <si>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</si>
  <si>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</si>
  <si>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</si>
  <si>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</si>
  <si>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</si>
  <si>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</si>
  <si>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</si>
  <si>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</si>
  <si>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</si>
  <si>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</si>
  <si>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</si>
  <si>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</si>
  <si>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</si>
  <si>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</si>
  <si>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</si>
  <si>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</si>
  <si>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</si>
  <si>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</si>
  <si>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</si>
  <si>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</si>
  <si>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</si>
  <si>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</si>
  <si>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</si>
  <si>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</si>
  <si>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</si>
  <si>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</si>
  <si>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</si>
  <si>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</si>
  <si>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</si>
  <si>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</si>
  <si>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</si>
  <si>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</si>
  <si>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</si>
  <si>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</si>
  <si>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</si>
  <si>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</si>
  <si>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</si>
  <si>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</si>
  <si>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</si>
  <si>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</si>
  <si>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</si>
  <si>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</si>
  <si>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</si>
  <si>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</si>
  <si>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</si>
  <si>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</si>
  <si>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</si>
  <si>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</si>
  <si>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</si>
  <si>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</si>
  <si>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</si>
  <si>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</si>
  <si>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</si>
  <si>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</si>
  <si>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</si>
  <si>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</si>
  <si>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</si>
  <si>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</si>
  <si>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</si>
  <si>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</si>
  <si>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</si>
  <si>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</si>
  <si>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</si>
  <si>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</si>
  <si>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</si>
  <si>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</si>
  <si>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</si>
  <si>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</si>
  <si>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</si>
  <si>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</si>
  <si>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</si>
  <si>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</si>
  <si>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</si>
  <si>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</si>
  <si>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</si>
  <si>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</si>
  <si>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</si>
  <si>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</si>
  <si>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</si>
  <si>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</si>
  <si>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</si>
  <si>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</si>
  <si>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</si>
  <si>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</si>
  <si>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</si>
  <si>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</si>
  <si>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</si>
  <si>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</si>
  <si>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</si>
  <si>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</si>
  <si>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</si>
  <si>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</si>
  <si>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</si>
  <si>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</si>
  <si>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</si>
  <si>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</si>
  <si>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</si>
  <si>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</si>
  <si>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</si>
  <si>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</si>
  <si>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</si>
  <si>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</si>
  <si>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</si>
  <si>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</si>
  <si>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</si>
  <si>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</si>
  <si>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</si>
  <si>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</si>
  <si>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 квартал  2019 г. </t>
  </si>
  <si>
    <t>за 1 квартал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</si>
</sst>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0.0"/>
    <numFmt numFmtId="247" formatCode="_-* #,##0.0_р_._-;\-* #,##0.0_р_._-;_-* &quot;-&quot;??_р_._-;_-@_-"/>
    <numFmt numFmtId="248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48" borderId="0" applyFont="0" applyBorder="0">
      <alignment/>
      <protection/>
    </xf>
    <xf numFmtId="216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0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0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0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0" fontId="154" fillId="0" borderId="2" xfId="2253" applyNumberFormat="1" applyFont="1" applyBorder="1" applyAlignment="1">
      <alignment horizontal="center" vertical="center"/>
      <protection/>
    </xf>
    <xf numFmtId="244" fontId="154" fillId="0" borderId="2" xfId="2253" applyNumberFormat="1" applyFont="1" applyBorder="1" applyAlignment="1">
      <alignment horizontal="center" vertical="center"/>
      <protection/>
    </xf>
    <xf numFmtId="244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5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7" fontId="2" fillId="0" borderId="2" xfId="2300" applyNumberFormat="1" applyFont="1" applyBorder="1" applyAlignment="1">
      <alignment/>
    </xf>
    <xf numFmtId="168" fontId="2" fillId="0" borderId="0" xfId="2300" applyFont="1" applyAlignment="1">
      <alignment/>
    </xf>
    <xf numFmtId="248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8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5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6" fontId="2" fillId="96" borderId="2" xfId="0" applyNumberFormat="1" applyFont="1" applyFill="1" applyBorder="1" applyAlignment="1">
      <alignment horizontal="center" vertical="center"/>
    </xf>
    <xf numFmtId="246" fontId="158" fillId="96" borderId="2" xfId="0" applyNumberFormat="1" applyFont="1" applyFill="1" applyBorder="1" applyAlignment="1">
      <alignment horizontal="center" vertical="center"/>
    </xf>
    <xf numFmtId="168" fontId="2" fillId="96" borderId="2" xfId="2300" applyFont="1" applyFill="1" applyBorder="1" applyAlignment="1">
      <alignment horizontal="center" vertical="center"/>
    </xf>
    <xf numFmtId="212" fontId="7" fillId="0" borderId="2" xfId="2253" applyNumberFormat="1" applyFont="1" applyFill="1" applyBorder="1" applyAlignment="1">
      <alignment horizontal="center" vertical="center"/>
      <protection/>
    </xf>
    <xf numFmtId="212" fontId="8" fillId="0" borderId="2" xfId="2253" applyNumberFormat="1" applyFont="1" applyFill="1" applyBorder="1" applyAlignment="1">
      <alignment horizontal="center" vertical="center"/>
      <protection/>
    </xf>
    <xf numFmtId="212" fontId="6" fillId="0" borderId="2" xfId="2253" applyNumberFormat="1" applyFont="1" applyFill="1" applyBorder="1" applyAlignment="1">
      <alignment horizontal="center" vertical="center"/>
      <protection/>
    </xf>
    <xf numFmtId="212" fontId="8" fillId="0" borderId="36" xfId="2253" applyNumberFormat="1" applyFont="1" applyFill="1" applyBorder="1" applyAlignment="1">
      <alignment horizontal="center" vertical="center"/>
      <protection/>
    </xf>
    <xf numFmtId="212" fontId="7" fillId="0" borderId="38" xfId="2253" applyNumberFormat="1" applyFont="1" applyFill="1" applyBorder="1" applyAlignment="1">
      <alignment horizontal="center" vertical="center"/>
      <protection/>
    </xf>
    <xf numFmtId="212" fontId="8" fillId="0" borderId="2" xfId="2253" applyNumberFormat="1" applyFont="1" applyFill="1" applyBorder="1" applyAlignment="1">
      <alignment horizontal="center" vertical="center" wrapText="1"/>
      <protection/>
    </xf>
    <xf numFmtId="245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5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0" fontId="6" fillId="0" borderId="2" xfId="2253" applyNumberFormat="1" applyBorder="1" applyAlignment="1">
      <alignment horizontal="center" vertical="center"/>
      <protection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85">
      <selection activeCell="D104" sqref="D104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2.14062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">
      <c r="A2" s="7" t="s">
        <v>160</v>
      </c>
    </row>
    <row r="3" ht="15">
      <c r="A3" s="7" t="s">
        <v>162</v>
      </c>
    </row>
    <row r="4" ht="15">
      <c r="A4" s="7" t="s">
        <v>172</v>
      </c>
    </row>
    <row r="6" spans="1:4" ht="26.25">
      <c r="A6" s="8" t="s">
        <v>15</v>
      </c>
      <c r="B6" s="8" t="s">
        <v>16</v>
      </c>
      <c r="C6" s="61">
        <v>43466</v>
      </c>
      <c r="D6" s="61">
        <v>43556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3" t="s">
        <v>17</v>
      </c>
      <c r="B8" s="104"/>
      <c r="C8" s="104"/>
      <c r="D8" s="104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8803739.7</v>
      </c>
      <c r="D10" s="90">
        <v>9991093.5</v>
      </c>
    </row>
    <row r="11" spans="1:4" ht="12.75">
      <c r="A11" s="13" t="s">
        <v>20</v>
      </c>
      <c r="B11" s="14">
        <v>11</v>
      </c>
      <c r="C11" s="90">
        <v>2438953.9</v>
      </c>
      <c r="D11" s="90">
        <v>2797516.6</v>
      </c>
    </row>
    <row r="12" spans="1:4" ht="12.75">
      <c r="A12" s="15" t="s">
        <v>21</v>
      </c>
      <c r="B12" s="14">
        <v>12</v>
      </c>
      <c r="C12" s="90">
        <v>6364785.8</v>
      </c>
      <c r="D12" s="90">
        <v>7193576.9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379884.9</v>
      </c>
      <c r="D17" s="91">
        <v>379884.9</v>
      </c>
    </row>
    <row r="18" spans="1:4" ht="12.75">
      <c r="A18" s="15" t="s">
        <v>27</v>
      </c>
      <c r="B18" s="14">
        <v>40</v>
      </c>
      <c r="C18" s="90">
        <v>374630.9</v>
      </c>
      <c r="D18" s="90">
        <v>374630.9</v>
      </c>
    </row>
    <row r="19" spans="1:4" ht="12.75">
      <c r="A19" s="15" t="s">
        <v>28</v>
      </c>
      <c r="B19" s="14">
        <v>50</v>
      </c>
      <c r="C19" s="90">
        <v>2500</v>
      </c>
      <c r="D19" s="90">
        <v>2500</v>
      </c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>
        <v>2754</v>
      </c>
      <c r="D22" s="90">
        <v>2754</v>
      </c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>
        <v>874493.3</v>
      </c>
      <c r="D24" s="90">
        <v>874493.3</v>
      </c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7619164</v>
      </c>
      <c r="D28" s="93">
        <v>8447955.1</v>
      </c>
    </row>
    <row r="29" spans="1:4" ht="27.75" customHeight="1">
      <c r="A29" s="105" t="s">
        <v>38</v>
      </c>
      <c r="B29" s="106"/>
      <c r="C29" s="106"/>
      <c r="D29" s="106"/>
    </row>
    <row r="30" spans="1:4" ht="12.75">
      <c r="A30" s="21" t="s">
        <v>39</v>
      </c>
      <c r="B30" s="22">
        <v>140</v>
      </c>
      <c r="C30" s="94">
        <v>16122.4</v>
      </c>
      <c r="D30" s="94">
        <v>18353.8</v>
      </c>
    </row>
    <row r="31" spans="1:4" ht="12.75">
      <c r="A31" s="15" t="s">
        <v>40</v>
      </c>
      <c r="B31" s="10">
        <v>150</v>
      </c>
      <c r="C31" s="90">
        <v>16122.4</v>
      </c>
      <c r="D31" s="90">
        <v>18353.8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>
        <v>198</v>
      </c>
    </row>
    <row r="36" spans="1:4" ht="12.75">
      <c r="A36" s="15" t="s">
        <v>45</v>
      </c>
      <c r="B36" s="10">
        <v>200</v>
      </c>
      <c r="C36" s="90"/>
      <c r="D36" s="90"/>
    </row>
    <row r="37" spans="1:4" ht="12.75">
      <c r="A37" s="16" t="s">
        <v>46</v>
      </c>
      <c r="B37" s="23">
        <v>210</v>
      </c>
      <c r="C37" s="91">
        <v>1334660.2</v>
      </c>
      <c r="D37" s="91">
        <v>1600414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459375</v>
      </c>
      <c r="D39" s="90">
        <v>615543.8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28155.2</v>
      </c>
      <c r="D42" s="90">
        <v>19581.8</v>
      </c>
    </row>
    <row r="43" spans="1:4" ht="12.75">
      <c r="A43" s="15" t="s">
        <v>51</v>
      </c>
      <c r="B43" s="10">
        <v>260</v>
      </c>
      <c r="C43" s="90">
        <v>273183.2</v>
      </c>
      <c r="D43" s="90">
        <v>194667.3</v>
      </c>
    </row>
    <row r="44" spans="1:4" ht="12.75">
      <c r="A44" s="15" t="s">
        <v>52</v>
      </c>
      <c r="B44" s="10">
        <v>270</v>
      </c>
      <c r="C44" s="90">
        <v>502351.4</v>
      </c>
      <c r="D44" s="90">
        <v>712282.8</v>
      </c>
    </row>
    <row r="45" spans="1:4" ht="12.75">
      <c r="A45" s="15" t="s">
        <v>53</v>
      </c>
      <c r="B45" s="10">
        <v>280</v>
      </c>
      <c r="C45" s="90">
        <v>13257.1</v>
      </c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58338.3</v>
      </c>
      <c r="D47" s="90">
        <v>58338.3</v>
      </c>
    </row>
    <row r="48" spans="1:4" ht="12.75">
      <c r="A48" s="15" t="s">
        <v>56</v>
      </c>
      <c r="B48" s="10">
        <v>310</v>
      </c>
      <c r="C48" s="90"/>
      <c r="D48" s="90"/>
    </row>
    <row r="49" spans="1:4" ht="12.75">
      <c r="A49" s="16" t="s">
        <v>57</v>
      </c>
      <c r="B49" s="23">
        <v>320</v>
      </c>
      <c r="C49" s="91">
        <v>341580.8</v>
      </c>
      <c r="D49" s="91">
        <v>321891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341580.8</v>
      </c>
      <c r="D51" s="90">
        <v>321699.5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/>
      <c r="D53" s="90">
        <v>191.5</v>
      </c>
    </row>
    <row r="54" spans="1:4" ht="12.75">
      <c r="A54" s="15" t="s">
        <v>62</v>
      </c>
      <c r="B54" s="10">
        <v>370</v>
      </c>
      <c r="C54" s="90">
        <v>55606.1</v>
      </c>
      <c r="D54" s="90">
        <v>55606.1</v>
      </c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1747969.5</v>
      </c>
      <c r="D56" s="91">
        <v>1996462.9</v>
      </c>
    </row>
    <row r="57" spans="1:4" ht="12.75">
      <c r="A57" s="16" t="s">
        <v>65</v>
      </c>
      <c r="B57" s="23">
        <v>400</v>
      </c>
      <c r="C57" s="91">
        <v>9367133.5</v>
      </c>
      <c r="D57" s="91">
        <v>10444418</v>
      </c>
    </row>
    <row r="58" spans="1:4" ht="26.2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3" t="s">
        <v>66</v>
      </c>
      <c r="B60" s="104"/>
      <c r="C60" s="104"/>
      <c r="D60" s="104"/>
    </row>
    <row r="61" spans="1:4" ht="12.75">
      <c r="A61" s="15" t="s">
        <v>67</v>
      </c>
      <c r="B61" s="10">
        <v>410</v>
      </c>
      <c r="C61" s="90">
        <v>1394998.8</v>
      </c>
      <c r="D61" s="90">
        <v>1394998.8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5955377.2</v>
      </c>
      <c r="D63" s="90">
        <v>6848712.8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1257738.3</v>
      </c>
      <c r="D65" s="90">
        <v>1421552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8688089.2</v>
      </c>
      <c r="D68" s="91">
        <v>9745238.5</v>
      </c>
    </row>
    <row r="69" spans="1:4" ht="12.75">
      <c r="A69" s="103" t="s">
        <v>75</v>
      </c>
      <c r="B69" s="104"/>
      <c r="C69" s="104"/>
      <c r="D69" s="104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6.2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6.2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6.25">
      <c r="A83" s="16" t="s">
        <v>89</v>
      </c>
      <c r="B83" s="23">
        <v>600</v>
      </c>
      <c r="C83" s="91">
        <v>679044.3</v>
      </c>
      <c r="D83" s="91">
        <v>699179.5</v>
      </c>
    </row>
    <row r="84" spans="1:4" ht="26.25">
      <c r="A84" s="24" t="s">
        <v>90</v>
      </c>
      <c r="B84" s="10">
        <v>601</v>
      </c>
      <c r="C84" s="90">
        <v>679044.3</v>
      </c>
      <c r="D84" s="90">
        <v>699179.5</v>
      </c>
    </row>
    <row r="85" spans="1:4" ht="12.75">
      <c r="A85" s="15" t="s">
        <v>91</v>
      </c>
      <c r="B85" s="10">
        <v>602</v>
      </c>
      <c r="C85" s="90"/>
      <c r="D85" s="90"/>
    </row>
    <row r="86" spans="1:4" ht="12.75">
      <c r="A86" s="15" t="s">
        <v>92</v>
      </c>
      <c r="B86" s="10">
        <v>610</v>
      </c>
      <c r="C86" s="90">
        <v>10345.2</v>
      </c>
      <c r="D86" s="90">
        <v>2435.7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56992.6</v>
      </c>
      <c r="D92" s="90">
        <v>46546.9</v>
      </c>
    </row>
    <row r="93" spans="1:4" ht="12.75">
      <c r="A93" s="15" t="s">
        <v>98</v>
      </c>
      <c r="B93" s="10">
        <v>680</v>
      </c>
      <c r="C93" s="90">
        <v>327970.5</v>
      </c>
      <c r="D93" s="90">
        <v>332164.8</v>
      </c>
    </row>
    <row r="94" spans="1:4" ht="12.75">
      <c r="A94" s="15" t="s">
        <v>99</v>
      </c>
      <c r="B94" s="10">
        <v>690</v>
      </c>
      <c r="C94" s="90"/>
      <c r="D94" s="90">
        <v>209.8</v>
      </c>
    </row>
    <row r="95" spans="1:4" ht="12.75">
      <c r="A95" s="15" t="s">
        <v>100</v>
      </c>
      <c r="B95" s="10">
        <v>700</v>
      </c>
      <c r="C95" s="90">
        <v>69536.3</v>
      </c>
      <c r="D95" s="90">
        <v>53836.3</v>
      </c>
    </row>
    <row r="96" spans="1:8" ht="12.75">
      <c r="A96" s="15" t="s">
        <v>101</v>
      </c>
      <c r="B96" s="10">
        <v>710</v>
      </c>
      <c r="C96" s="90"/>
      <c r="D96" s="100"/>
      <c r="G96" s="101"/>
      <c r="H96" s="101"/>
    </row>
    <row r="97" spans="1:4" ht="12.75">
      <c r="A97" s="15" t="s">
        <v>102</v>
      </c>
      <c r="B97" s="10">
        <v>720</v>
      </c>
      <c r="C97" s="90">
        <v>81946.3</v>
      </c>
      <c r="D97" s="90">
        <v>172964.2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>
        <v>132253.4</v>
      </c>
      <c r="D101" s="90">
        <v>91021.8</v>
      </c>
    </row>
    <row r="102" spans="1:4" ht="12.75">
      <c r="A102" s="16" t="s">
        <v>107</v>
      </c>
      <c r="B102" s="23">
        <v>770</v>
      </c>
      <c r="C102" s="91">
        <v>679044.3</v>
      </c>
      <c r="D102" s="91">
        <v>699179.5</v>
      </c>
    </row>
    <row r="103" spans="1:4" ht="12.75">
      <c r="A103" s="16" t="s">
        <v>108</v>
      </c>
      <c r="B103" s="23">
        <v>780</v>
      </c>
      <c r="C103" s="91">
        <v>9367133.5</v>
      </c>
      <c r="D103" s="91">
        <v>10444418</v>
      </c>
    </row>
    <row r="104" spans="1:4" s="27" customFormat="1" ht="15">
      <c r="A104" s="25"/>
      <c r="B104" s="26"/>
      <c r="C104" s="50"/>
      <c r="D104" s="50"/>
    </row>
    <row r="105" spans="1:4" s="27" customFormat="1" ht="1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SheetLayoutView="100" zoomScalePageLayoutView="0" workbookViewId="0" topLeftCell="A4">
      <selection activeCell="C38" sqref="C38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">
      <c r="A3" s="107" t="s">
        <v>157</v>
      </c>
      <c r="B3" s="107"/>
      <c r="C3" s="32"/>
    </row>
    <row r="4" spans="1:3" ht="15">
      <c r="A4" s="107" t="str">
        <f>'Форма №1'!A3</f>
        <v> АО "Куйлик дехкон бозори"</v>
      </c>
      <c r="B4" s="107"/>
      <c r="C4" s="32"/>
    </row>
    <row r="5" spans="1:3" ht="13.5">
      <c r="A5" s="108" t="str">
        <f>'Форма №1'!A4</f>
        <v>за  I квартал  2019 г. </v>
      </c>
      <c r="B5" s="108"/>
      <c r="C5" s="33"/>
    </row>
    <row r="6" ht="5.25" customHeight="1"/>
    <row r="7" spans="1:3" ht="18.75" customHeight="1">
      <c r="A7" s="109" t="s">
        <v>109</v>
      </c>
      <c r="B7" s="111" t="s">
        <v>110</v>
      </c>
      <c r="C7" s="51">
        <v>2019</v>
      </c>
    </row>
    <row r="8" spans="1:3" ht="31.5" customHeight="1">
      <c r="A8" s="110"/>
      <c r="B8" s="111"/>
      <c r="C8" s="51" t="s">
        <v>173</v>
      </c>
    </row>
    <row r="9" spans="1:3" ht="11.25" customHeight="1">
      <c r="A9" s="34">
        <v>1</v>
      </c>
      <c r="B9" s="34">
        <v>2</v>
      </c>
      <c r="C9" s="34"/>
    </row>
    <row r="10" spans="1:3" ht="9.75">
      <c r="A10" s="35" t="s">
        <v>111</v>
      </c>
      <c r="B10" s="36">
        <v>10</v>
      </c>
      <c r="C10" s="102">
        <v>2942301.2</v>
      </c>
    </row>
    <row r="11" spans="1:3" ht="9.75">
      <c r="A11" s="35" t="s">
        <v>112</v>
      </c>
      <c r="B11" s="36">
        <v>20</v>
      </c>
      <c r="C11" s="102"/>
    </row>
    <row r="12" spans="1:3" ht="12.75" customHeight="1">
      <c r="A12" s="37" t="s">
        <v>113</v>
      </c>
      <c r="B12" s="38">
        <v>30</v>
      </c>
      <c r="C12" s="102">
        <v>2942301.2</v>
      </c>
    </row>
    <row r="13" spans="1:3" ht="9.75">
      <c r="A13" s="37" t="s">
        <v>114</v>
      </c>
      <c r="B13" s="39">
        <v>40</v>
      </c>
      <c r="C13" s="102">
        <v>1307809.5</v>
      </c>
    </row>
    <row r="14" spans="1:3" ht="9.75">
      <c r="A14" s="35" t="s">
        <v>130</v>
      </c>
      <c r="B14" s="40">
        <v>50</v>
      </c>
      <c r="C14" s="102"/>
    </row>
    <row r="15" spans="1:3" ht="9.75">
      <c r="A15" s="35" t="s">
        <v>131</v>
      </c>
      <c r="B15" s="36">
        <v>60</v>
      </c>
      <c r="C15" s="102">
        <v>823111.2</v>
      </c>
    </row>
    <row r="16" spans="1:3" ht="9.75">
      <c r="A16" s="35" t="s">
        <v>132</v>
      </c>
      <c r="B16" s="36">
        <v>70</v>
      </c>
      <c r="C16" s="102">
        <v>484698.3</v>
      </c>
    </row>
    <row r="17" spans="1:3" ht="12" customHeight="1">
      <c r="A17" s="35" t="s">
        <v>163</v>
      </c>
      <c r="B17" s="36">
        <v>80</v>
      </c>
      <c r="C17" s="102"/>
    </row>
    <row r="18" spans="1:3" ht="9.75">
      <c r="A18" s="35" t="s">
        <v>115</v>
      </c>
      <c r="B18" s="36">
        <v>90</v>
      </c>
      <c r="C18" s="102">
        <v>945</v>
      </c>
    </row>
    <row r="19" spans="1:3" ht="9.75">
      <c r="A19" s="37" t="s">
        <v>116</v>
      </c>
      <c r="B19" s="34">
        <v>100</v>
      </c>
      <c r="C19" s="102">
        <v>1635436.7</v>
      </c>
    </row>
    <row r="20" spans="1:3" ht="10.5" customHeight="1">
      <c r="A20" s="37" t="s">
        <v>117</v>
      </c>
      <c r="B20" s="34">
        <v>110</v>
      </c>
      <c r="C20" s="102"/>
    </row>
    <row r="21" spans="1:3" ht="9.75">
      <c r="A21" s="35" t="s">
        <v>164</v>
      </c>
      <c r="B21" s="41">
        <v>120</v>
      </c>
      <c r="C21" s="102"/>
    </row>
    <row r="22" spans="1:3" ht="9.75">
      <c r="A22" s="35" t="s">
        <v>165</v>
      </c>
      <c r="B22" s="41">
        <v>130</v>
      </c>
      <c r="C22" s="102"/>
    </row>
    <row r="23" spans="1:3" ht="9.75">
      <c r="A23" s="35" t="s">
        <v>166</v>
      </c>
      <c r="B23" s="41">
        <v>140</v>
      </c>
      <c r="C23" s="102"/>
    </row>
    <row r="24" spans="1:3" ht="9.75">
      <c r="A24" s="42" t="s">
        <v>167</v>
      </c>
      <c r="B24" s="41">
        <v>150</v>
      </c>
      <c r="C24" s="102"/>
    </row>
    <row r="25" spans="1:3" ht="9.75">
      <c r="A25" s="35" t="s">
        <v>168</v>
      </c>
      <c r="B25" s="41">
        <v>160</v>
      </c>
      <c r="C25" s="102"/>
    </row>
    <row r="26" spans="1:3" ht="12.75" customHeight="1">
      <c r="A26" s="37" t="s">
        <v>118</v>
      </c>
      <c r="B26" s="34">
        <v>170</v>
      </c>
      <c r="C26" s="102"/>
    </row>
    <row r="27" spans="1:3" ht="9.75">
      <c r="A27" s="42" t="s">
        <v>119</v>
      </c>
      <c r="B27" s="41">
        <v>180</v>
      </c>
      <c r="C27" s="102"/>
    </row>
    <row r="28" spans="1:3" ht="12" customHeight="1">
      <c r="A28" s="35" t="s">
        <v>169</v>
      </c>
      <c r="B28" s="41">
        <v>190</v>
      </c>
      <c r="C28" s="102"/>
    </row>
    <row r="29" spans="1:3" ht="9.75">
      <c r="A29" s="42" t="s">
        <v>120</v>
      </c>
      <c r="B29" s="41">
        <v>200</v>
      </c>
      <c r="C29" s="102"/>
    </row>
    <row r="30" spans="1:3" ht="9.75">
      <c r="A30" s="35" t="s">
        <v>170</v>
      </c>
      <c r="B30" s="41">
        <v>210</v>
      </c>
      <c r="C30" s="102"/>
    </row>
    <row r="31" spans="1:3" ht="12" customHeight="1">
      <c r="A31" s="37" t="s">
        <v>121</v>
      </c>
      <c r="B31" s="34">
        <v>220</v>
      </c>
      <c r="C31" s="102">
        <v>1635436.7</v>
      </c>
    </row>
    <row r="32" spans="1:3" ht="9.75">
      <c r="A32" s="35" t="s">
        <v>122</v>
      </c>
      <c r="B32" s="41">
        <v>230</v>
      </c>
      <c r="C32" s="102"/>
    </row>
    <row r="33" spans="1:3" ht="11.25" customHeight="1">
      <c r="A33" s="37" t="s">
        <v>123</v>
      </c>
      <c r="B33" s="34">
        <v>240</v>
      </c>
      <c r="C33" s="102">
        <v>1635436.7</v>
      </c>
    </row>
    <row r="34" spans="1:3" ht="9.75">
      <c r="A34" s="35" t="s">
        <v>171</v>
      </c>
      <c r="B34" s="41">
        <v>250</v>
      </c>
      <c r="C34" s="102"/>
    </row>
    <row r="35" spans="1:3" ht="9.75">
      <c r="A35" s="35" t="s">
        <v>124</v>
      </c>
      <c r="B35" s="41">
        <v>251</v>
      </c>
      <c r="C35" s="102"/>
    </row>
    <row r="36" spans="1:3" ht="9.75">
      <c r="A36" s="35" t="s">
        <v>125</v>
      </c>
      <c r="B36" s="41">
        <v>260</v>
      </c>
      <c r="C36" s="102">
        <v>1471623.1</v>
      </c>
    </row>
    <row r="37" spans="1:3" ht="9.75">
      <c r="A37" s="37" t="s">
        <v>126</v>
      </c>
      <c r="B37" s="34">
        <v>270</v>
      </c>
      <c r="C37" s="102">
        <v>463813.6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5" t="s">
        <v>158</v>
      </c>
      <c r="B2" s="115"/>
      <c r="C2" s="115"/>
      <c r="D2" s="115"/>
      <c r="E2" s="115"/>
      <c r="F2" s="115"/>
      <c r="G2" s="115"/>
      <c r="H2" s="115"/>
    </row>
    <row r="3" spans="1:8" ht="20.25" customHeight="1">
      <c r="A3" s="115" t="s">
        <v>161</v>
      </c>
      <c r="B3" s="115"/>
      <c r="C3" s="115"/>
      <c r="D3" s="115"/>
      <c r="E3" s="115"/>
      <c r="F3" s="115"/>
      <c r="G3" s="115"/>
      <c r="H3" s="115"/>
    </row>
    <row r="4" spans="1:8" ht="20.25" customHeight="1">
      <c r="A4" s="115" t="str">
        <f>'Форма №1'!A3</f>
        <v> АО "Куйлик дехкон бозори"</v>
      </c>
      <c r="B4" s="115"/>
      <c r="C4" s="115"/>
      <c r="D4" s="115"/>
      <c r="E4" s="115"/>
      <c r="F4" s="115"/>
      <c r="G4" s="115"/>
      <c r="H4" s="115"/>
    </row>
    <row r="5" spans="1:8" ht="20.25" customHeight="1">
      <c r="A5" s="115" t="str">
        <f>'Форма №1'!A4</f>
        <v>за  I квартал  2019 г. </v>
      </c>
      <c r="B5" s="115"/>
      <c r="C5" s="115"/>
      <c r="D5" s="115"/>
      <c r="E5" s="115"/>
      <c r="F5" s="115"/>
      <c r="G5" s="115"/>
      <c r="H5" s="115"/>
    </row>
    <row r="7" spans="1:8" ht="32.2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0.5399144282691354</v>
      </c>
      <c r="G9" s="77">
        <f>IF(E9&gt;0,F9/E9*100,0)</f>
        <v>179.9714760897118</v>
      </c>
      <c r="H9" s="77">
        <f t="shared" si="0"/>
        <v>0.3059515093525101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13.93810673796929</v>
      </c>
      <c r="G10" s="77">
        <f>IF(E10&gt;0,F10/E10*100,0)</f>
        <v>348.45266844923225</v>
      </c>
      <c r="H10" s="77">
        <f t="shared" si="0"/>
        <v>0.5923695363636948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40</v>
      </c>
      <c r="F11" s="73">
        <f>91/('Форма № 2'!C10/(('Форма №1'!C84+'Форма №1'!D84)/2))</f>
        <v>21.312971935028266</v>
      </c>
      <c r="G11" s="82">
        <f>IF(E11&gt;0,E11/F11*100,0)</f>
        <v>187.67912856986058</v>
      </c>
      <c r="H11" s="82">
        <f t="shared" si="0"/>
        <v>0.3002866057117769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5</v>
      </c>
      <c r="F12" s="73">
        <f>91/('Форма № 2'!C10/(('Форма №1'!C37+'Форма №1'!D37)/2))</f>
        <v>45.388241047517496</v>
      </c>
      <c r="G12" s="82">
        <f>IF(E12&gt;0,E12/F12*100,0)</f>
        <v>11.016069106457419</v>
      </c>
      <c r="H12" s="82">
        <f t="shared" si="0"/>
        <v>0.017625710570331868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2</v>
      </c>
      <c r="F13" s="54">
        <f>'Форма №1'!D56/('Форма №1'!D102-'Форма №1'!D70)</f>
        <v>2.855436837035411</v>
      </c>
      <c r="G13" s="77">
        <f>IF(E13&gt;0,F13/E13*100,0)</f>
        <v>142.77184185177055</v>
      </c>
      <c r="H13" s="77">
        <f t="shared" si="0"/>
        <v>0.24271213114800994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2.2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4" t="s">
        <v>128</v>
      </c>
      <c r="B16" s="114"/>
      <c r="C16" s="58"/>
      <c r="D16" s="52">
        <f>SUM(D8:D15)</f>
        <v>1</v>
      </c>
      <c r="E16" s="66"/>
      <c r="F16" s="43"/>
      <c r="G16" s="3"/>
      <c r="H16" s="74">
        <f>SUM(H8:H15)*100</f>
        <v>161.70454931463237</v>
      </c>
    </row>
    <row r="18" spans="1:8" ht="29.25" customHeight="1">
      <c r="A18" s="116" t="s">
        <v>14</v>
      </c>
      <c r="B18" s="116"/>
      <c r="C18" s="116"/>
      <c r="D18" s="116"/>
      <c r="E18" s="116"/>
      <c r="F18" s="116"/>
      <c r="G18" s="116"/>
      <c r="H18" s="116"/>
    </row>
    <row r="21" spans="1:8" ht="17.25">
      <c r="A21" s="112" t="s">
        <v>158</v>
      </c>
      <c r="B21" s="112"/>
      <c r="C21" s="112"/>
      <c r="D21" s="112"/>
      <c r="E21" s="112"/>
      <c r="F21" s="112"/>
      <c r="G21" s="112"/>
      <c r="H21" s="112"/>
    </row>
    <row r="22" spans="1:8" ht="17.25">
      <c r="A22" s="112" t="s">
        <v>8</v>
      </c>
      <c r="B22" s="112"/>
      <c r="C22" s="112"/>
      <c r="D22" s="112"/>
      <c r="E22" s="112"/>
      <c r="F22" s="112"/>
      <c r="G22" s="112"/>
      <c r="H22" s="112"/>
    </row>
    <row r="24" spans="1:8" ht="32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0.2800010429288846</v>
      </c>
      <c r="G25" s="82">
        <f>IF(E25&gt;0,E25/F25*100,0)</f>
        <v>178.57076344068878</v>
      </c>
      <c r="H25" s="82">
        <f aca="true" t="shared" si="2" ref="H25:H37">G25*D25/100</f>
        <v>0</v>
      </c>
    </row>
    <row r="26" spans="1:8" ht="1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0.7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0.7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0.7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0.7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0.7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0.7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0.7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0.7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4.25">
      <c r="A38" s="113" t="s">
        <v>129</v>
      </c>
      <c r="B38" s="113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3.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2018-04-30T08:44:20Z</cp:lastPrinted>
  <dcterms:created xsi:type="dcterms:W3CDTF">2016-02-18T09:40:36Z</dcterms:created>
  <dcterms:modified xsi:type="dcterms:W3CDTF">2019-05-30T08:08:08Z</dcterms:modified>
  <cp:category/>
  <cp:version/>
  <cp:contentType/>
  <cp:contentStatus/>
</cp:coreProperties>
</file>